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4" firstSheet="2" activeTab="10"/>
  </bookViews>
  <sheets>
    <sheet name="меню 10 дней" sheetId="1" r:id="rId1"/>
    <sheet name="1 день" sheetId="2" r:id="rId2"/>
    <sheet name="2 день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начало" sheetId="12" r:id="rId12"/>
  </sheets>
  <definedNames>
    <definedName name="_xlnm.Print_Area" localSheetId="1">'1 день'!$A$1:$AF$25</definedName>
    <definedName name="_xlnm.Print_Area" localSheetId="10">'10 день'!$A$1:$AF$20</definedName>
    <definedName name="_xlnm.Print_Area" localSheetId="2">'2 день'!$A$1:$AF$24</definedName>
    <definedName name="_xlnm.Print_Area" localSheetId="3">'3 день'!$A$1:$AF$24</definedName>
    <definedName name="_xlnm.Print_Area" localSheetId="4">'4 день'!$A$1:$AF$24</definedName>
    <definedName name="_xlnm.Print_Area" localSheetId="5">'5 день'!$A$1:$AF$25</definedName>
    <definedName name="_xlnm.Print_Area" localSheetId="6">'6 день'!$A$1:$AF$24</definedName>
    <definedName name="_xlnm.Print_Area" localSheetId="7">'7 день'!$A$1:$AF$27</definedName>
    <definedName name="_xlnm.Print_Area" localSheetId="8">'8 день'!$A$1:$AF$23</definedName>
    <definedName name="_xlnm.Print_Area" localSheetId="9">'9 день'!$A$1:$AF$25</definedName>
    <definedName name="_xlnm.Print_Area" localSheetId="0">'меню 10 дней'!$A$1:$AF$244</definedName>
    <definedName name="_xlnm.Print_Area" localSheetId="11">'начало'!$A$1:$AF$242</definedName>
  </definedNames>
  <calcPr fullCalcOnLoad="1"/>
</workbook>
</file>

<file path=xl/sharedStrings.xml><?xml version="1.0" encoding="utf-8"?>
<sst xmlns="http://schemas.openxmlformats.org/spreadsheetml/2006/main" count="2233" uniqueCount="146">
  <si>
    <t>завтрак</t>
  </si>
  <si>
    <t>№ рецептруры</t>
  </si>
  <si>
    <t>Наименование блюд</t>
  </si>
  <si>
    <t>Выход блюд</t>
  </si>
  <si>
    <t>Содержание основных пищевых веществ</t>
  </si>
  <si>
    <t>Калорий                                                                               ность</t>
  </si>
  <si>
    <t>Минеральне вещества мг.сутки</t>
  </si>
  <si>
    <t>Витамины мг./сутки</t>
  </si>
  <si>
    <t>Белки (г.)</t>
  </si>
  <si>
    <t>Жиры (г)</t>
  </si>
  <si>
    <t>Углеводы (г.)</t>
  </si>
  <si>
    <t>кальций</t>
  </si>
  <si>
    <t>фосфор</t>
  </si>
  <si>
    <t>магний</t>
  </si>
  <si>
    <t>железо</t>
  </si>
  <si>
    <t>В1</t>
  </si>
  <si>
    <t>В2</t>
  </si>
  <si>
    <t>С</t>
  </si>
  <si>
    <t>РР</t>
  </si>
  <si>
    <t xml:space="preserve">Общие  </t>
  </si>
  <si>
    <t>Животные</t>
  </si>
  <si>
    <t>Растит.</t>
  </si>
  <si>
    <t>6-11л</t>
  </si>
  <si>
    <t>12-18л</t>
  </si>
  <si>
    <t>чай с лимоном</t>
  </si>
  <si>
    <t>ИТОГО:</t>
  </si>
  <si>
    <t>обед</t>
  </si>
  <si>
    <t>сок яблочный</t>
  </si>
  <si>
    <t>ВСЕГО</t>
  </si>
  <si>
    <t>Калорий                           ность</t>
  </si>
  <si>
    <t>0,30,3</t>
  </si>
  <si>
    <t>яблоко</t>
  </si>
  <si>
    <t>всего</t>
  </si>
  <si>
    <t>3  день</t>
  </si>
  <si>
    <t>Калорий                         ность</t>
  </si>
  <si>
    <t>булочка с повидлом</t>
  </si>
  <si>
    <t>4  день</t>
  </si>
  <si>
    <t>Калорий                                ность</t>
  </si>
  <si>
    <t>итого</t>
  </si>
  <si>
    <t>Итого</t>
  </si>
  <si>
    <t>Калорий         ность</t>
  </si>
  <si>
    <t>соус сметанный</t>
  </si>
  <si>
    <t>Всего</t>
  </si>
  <si>
    <t>Калорий                              ность</t>
  </si>
  <si>
    <t>Суп лапша по-домашнему</t>
  </si>
  <si>
    <t>Калорий                    ность</t>
  </si>
  <si>
    <t>Калорий                ность</t>
  </si>
  <si>
    <t>апельсины</t>
  </si>
  <si>
    <t>9  день</t>
  </si>
  <si>
    <t>итого:</t>
  </si>
  <si>
    <t>10  день</t>
  </si>
  <si>
    <t>Калорий                 ность</t>
  </si>
  <si>
    <t>йогурт</t>
  </si>
  <si>
    <t>0.04</t>
  </si>
  <si>
    <t>200\15\7</t>
  </si>
  <si>
    <t>200\17\7</t>
  </si>
  <si>
    <t>чай с сахаром</t>
  </si>
  <si>
    <t>Блинчики со сгущенным молоком</t>
  </si>
  <si>
    <t>2  день</t>
  </si>
  <si>
    <t>1 день</t>
  </si>
  <si>
    <t>бананы</t>
  </si>
  <si>
    <t>Салат из зеленного горошека</t>
  </si>
  <si>
    <t>Сырники из творога</t>
  </si>
  <si>
    <t>150/1</t>
  </si>
  <si>
    <t>160/4</t>
  </si>
  <si>
    <t>гуляш из курин.филе</t>
  </si>
  <si>
    <t>6-10л</t>
  </si>
  <si>
    <t>11-18л</t>
  </si>
  <si>
    <t>6-10 лет</t>
  </si>
  <si>
    <t>11-18 лет</t>
  </si>
  <si>
    <t>11-18 л</t>
  </si>
  <si>
    <t>6-10лет</t>
  </si>
  <si>
    <t>Пюре картофельное ;</t>
  </si>
  <si>
    <t>Макароны отварные ;</t>
  </si>
  <si>
    <t>катлета мясная ;</t>
  </si>
  <si>
    <t>сок яблочный ;</t>
  </si>
  <si>
    <t>Рассольник со сметаной ;</t>
  </si>
  <si>
    <t>Компот из сухофруктов ;</t>
  </si>
  <si>
    <t>Плов с курицей;</t>
  </si>
  <si>
    <t>биточки мясные ;</t>
  </si>
  <si>
    <t>Молочно-рисовая каша"</t>
  </si>
  <si>
    <t>Гарнир рисовый ;</t>
  </si>
  <si>
    <t>суп гороховый ;</t>
  </si>
  <si>
    <t>Суп картофельный с макаронными изделиями ;</t>
  </si>
  <si>
    <t>Щи со сметаной ;</t>
  </si>
  <si>
    <t>44 ;</t>
  </si>
  <si>
    <t>какао на молоке:</t>
  </si>
  <si>
    <t>Жаркое по-домашнему;</t>
  </si>
  <si>
    <t>Рыба припцущинная;</t>
  </si>
  <si>
    <t>200/20</t>
  </si>
  <si>
    <t>250/25</t>
  </si>
  <si>
    <t>суп с фрикодельками "</t>
  </si>
  <si>
    <t>104.</t>
  </si>
  <si>
    <t>Тефтели с рисом:</t>
  </si>
  <si>
    <t>Суп с клецками на м/б;</t>
  </si>
  <si>
    <t>228;</t>
  </si>
  <si>
    <t>Суп молочный вермешелевый</t>
  </si>
  <si>
    <t>17"</t>
  </si>
  <si>
    <t>42;</t>
  </si>
  <si>
    <t>45;</t>
  </si>
  <si>
    <t>Чоко - пай</t>
  </si>
  <si>
    <t>Хлеб ржаной</t>
  </si>
  <si>
    <t>Хлеб  пшеничный</t>
  </si>
  <si>
    <t>1;</t>
  </si>
  <si>
    <t>2;</t>
  </si>
  <si>
    <t>338"</t>
  </si>
  <si>
    <t>печенье"</t>
  </si>
  <si>
    <t>конфеты;</t>
  </si>
  <si>
    <t>яблоко"</t>
  </si>
  <si>
    <t>98"</t>
  </si>
  <si>
    <t>Суп  из овощей;</t>
  </si>
  <si>
    <t>Всего  за  10  дней</t>
  </si>
  <si>
    <t>среднее за  один  день</t>
  </si>
  <si>
    <t>Суп картофельный</t>
  </si>
  <si>
    <t>Плов из птицы</t>
  </si>
  <si>
    <t>Бутерброд с маслом</t>
  </si>
  <si>
    <t>40/15</t>
  </si>
  <si>
    <t>40/20</t>
  </si>
  <si>
    <t xml:space="preserve">птица отварная </t>
  </si>
  <si>
    <t>Суп с рыбными  консервами</t>
  </si>
  <si>
    <t>1  день</t>
  </si>
  <si>
    <t>гречка отварная</t>
  </si>
  <si>
    <t>7 день</t>
  </si>
  <si>
    <t>5 день</t>
  </si>
  <si>
    <t>6  день</t>
  </si>
  <si>
    <t>Молочно-пшенная каша"</t>
  </si>
  <si>
    <t>Бутерброд с сыром</t>
  </si>
  <si>
    <t>40/14</t>
  </si>
  <si>
    <t>Картофель тушенный с овощами</t>
  </si>
  <si>
    <t>макароны с сыром</t>
  </si>
  <si>
    <t>180/10</t>
  </si>
  <si>
    <t>200/10</t>
  </si>
  <si>
    <t>8 день</t>
  </si>
  <si>
    <t>Рагу из птицы</t>
  </si>
  <si>
    <t>сок фруктовый</t>
  </si>
  <si>
    <t>Чоко-пай</t>
  </si>
  <si>
    <t xml:space="preserve">Барни </t>
  </si>
  <si>
    <t xml:space="preserve">Суп с клецками </t>
  </si>
  <si>
    <t>Тефтели мясные</t>
  </si>
  <si>
    <t>Капуста тушенная</t>
  </si>
  <si>
    <t>печенье</t>
  </si>
  <si>
    <t>5  день</t>
  </si>
  <si>
    <t>6 день</t>
  </si>
  <si>
    <t>кофейный напиток</t>
  </si>
  <si>
    <t>птица запеченая</t>
  </si>
  <si>
    <t>Борщ с капустой и картофелям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</si>
</sst>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73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3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173" fontId="8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173" fontId="7" fillId="0" borderId="1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73" fontId="2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/>
    </xf>
    <xf numFmtId="173" fontId="6" fillId="0" borderId="11" xfId="0" applyNumberFormat="1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zoomScale="40" zoomScaleNormal="40" zoomScaleSheetLayoutView="75" zoomScalePageLayoutView="0" workbookViewId="0" topLeftCell="A184">
      <pane xSplit="2" topLeftCell="C1" activePane="topRight" state="frozen"/>
      <selection pane="topLeft" activeCell="A218" sqref="A218"/>
      <selection pane="topRight" activeCell="A149" sqref="A149:AF197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27.75" customHeight="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30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36" customHeight="1">
      <c r="A4" s="84" t="s">
        <v>1</v>
      </c>
      <c r="B4" s="88" t="s">
        <v>2</v>
      </c>
      <c r="C4" s="84" t="s">
        <v>3</v>
      </c>
      <c r="D4" s="84"/>
      <c r="E4" s="84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 t="s">
        <v>5</v>
      </c>
      <c r="P4" s="84"/>
      <c r="Q4" s="88" t="s">
        <v>6</v>
      </c>
      <c r="R4" s="88"/>
      <c r="S4" s="88"/>
      <c r="T4" s="88"/>
      <c r="U4" s="88"/>
      <c r="V4" s="88"/>
      <c r="W4" s="88"/>
      <c r="X4" s="88"/>
      <c r="Y4" s="82" t="s">
        <v>7</v>
      </c>
      <c r="Z4" s="82"/>
      <c r="AA4" s="82"/>
      <c r="AB4" s="82"/>
      <c r="AC4" s="82"/>
      <c r="AD4" s="82"/>
      <c r="AE4" s="82"/>
      <c r="AF4" s="82"/>
    </row>
    <row r="5" spans="1:32" ht="24.75" customHeight="1">
      <c r="A5" s="84"/>
      <c r="B5" s="88"/>
      <c r="C5" s="84" t="s">
        <v>68</v>
      </c>
      <c r="D5" s="84" t="s">
        <v>69</v>
      </c>
      <c r="E5" s="83" t="s">
        <v>8</v>
      </c>
      <c r="F5" s="83"/>
      <c r="G5" s="83"/>
      <c r="H5" s="83"/>
      <c r="I5" s="83" t="s">
        <v>9</v>
      </c>
      <c r="J5" s="83"/>
      <c r="K5" s="83"/>
      <c r="L5" s="83"/>
      <c r="M5" s="84" t="s">
        <v>10</v>
      </c>
      <c r="N5" s="84"/>
      <c r="O5" s="84" t="s">
        <v>71</v>
      </c>
      <c r="P5" s="88" t="s">
        <v>70</v>
      </c>
      <c r="Q5" s="82" t="s">
        <v>11</v>
      </c>
      <c r="R5" s="82"/>
      <c r="S5" s="82" t="s">
        <v>12</v>
      </c>
      <c r="T5" s="82"/>
      <c r="U5" s="82" t="s">
        <v>13</v>
      </c>
      <c r="V5" s="82"/>
      <c r="W5" s="82" t="s">
        <v>14</v>
      </c>
      <c r="X5" s="82"/>
      <c r="Y5" s="82" t="s">
        <v>15</v>
      </c>
      <c r="Z5" s="82"/>
      <c r="AA5" s="82" t="s">
        <v>16</v>
      </c>
      <c r="AB5" s="82"/>
      <c r="AC5" s="82" t="s">
        <v>17</v>
      </c>
      <c r="AD5" s="82"/>
      <c r="AE5" s="82" t="s">
        <v>18</v>
      </c>
      <c r="AF5" s="82"/>
    </row>
    <row r="6" spans="1:32" ht="27.75" customHeight="1">
      <c r="A6" s="84"/>
      <c r="B6" s="88"/>
      <c r="C6" s="84"/>
      <c r="D6" s="84"/>
      <c r="E6" s="83" t="s">
        <v>19</v>
      </c>
      <c r="F6" s="83"/>
      <c r="G6" s="84"/>
      <c r="H6" s="84"/>
      <c r="I6" s="83" t="s">
        <v>19</v>
      </c>
      <c r="J6" s="83"/>
      <c r="K6" s="84"/>
      <c r="L6" s="84"/>
      <c r="M6" s="84"/>
      <c r="N6" s="84"/>
      <c r="O6" s="84"/>
      <c r="P6" s="88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36.75" customHeight="1">
      <c r="A7" s="84"/>
      <c r="B7" s="88"/>
      <c r="C7" s="84"/>
      <c r="D7" s="84"/>
      <c r="E7" s="3" t="s">
        <v>66</v>
      </c>
      <c r="F7" s="3" t="s">
        <v>67</v>
      </c>
      <c r="G7" s="3"/>
      <c r="H7" s="3"/>
      <c r="I7" s="3" t="s">
        <v>66</v>
      </c>
      <c r="J7" s="3" t="s">
        <v>67</v>
      </c>
      <c r="K7" s="3"/>
      <c r="L7" s="3"/>
      <c r="M7" s="3" t="s">
        <v>66</v>
      </c>
      <c r="N7" s="3" t="s">
        <v>67</v>
      </c>
      <c r="O7" s="84"/>
      <c r="P7" s="88"/>
      <c r="Q7" s="4" t="s">
        <v>66</v>
      </c>
      <c r="R7" s="4" t="s">
        <v>67</v>
      </c>
      <c r="S7" s="4" t="s">
        <v>66</v>
      </c>
      <c r="T7" s="4" t="s">
        <v>67</v>
      </c>
      <c r="U7" s="4" t="s">
        <v>66</v>
      </c>
      <c r="V7" s="4" t="s">
        <v>67</v>
      </c>
      <c r="W7" s="4" t="s">
        <v>66</v>
      </c>
      <c r="X7" s="4" t="s">
        <v>67</v>
      </c>
      <c r="Y7" s="4" t="s">
        <v>66</v>
      </c>
      <c r="Z7" s="4" t="s">
        <v>67</v>
      </c>
      <c r="AA7" s="4" t="s">
        <v>66</v>
      </c>
      <c r="AB7" s="4" t="s">
        <v>67</v>
      </c>
      <c r="AC7" s="4" t="s">
        <v>66</v>
      </c>
      <c r="AD7" s="4" t="s">
        <v>67</v>
      </c>
      <c r="AE7" s="4" t="s">
        <v>66</v>
      </c>
      <c r="AF7" s="4" t="s">
        <v>67</v>
      </c>
    </row>
    <row r="8" spans="1:32" ht="39" customHeight="1">
      <c r="A8" s="6">
        <v>338</v>
      </c>
      <c r="B8" s="7" t="s">
        <v>108</v>
      </c>
      <c r="C8" s="6">
        <v>0.15</v>
      </c>
      <c r="D8" s="6">
        <v>0.15</v>
      </c>
      <c r="E8" s="6">
        <v>0.6</v>
      </c>
      <c r="F8" s="6">
        <v>0.6</v>
      </c>
      <c r="G8" s="6"/>
      <c r="H8" s="6">
        <v>0</v>
      </c>
      <c r="I8" s="6">
        <v>0.6</v>
      </c>
      <c r="J8" s="6">
        <v>0.6</v>
      </c>
      <c r="K8" s="6">
        <v>0.4</v>
      </c>
      <c r="L8" s="6"/>
      <c r="M8" s="6">
        <v>14.7</v>
      </c>
      <c r="N8" s="6">
        <v>14.7</v>
      </c>
      <c r="O8" s="6">
        <v>70.3</v>
      </c>
      <c r="P8" s="5">
        <v>70.3</v>
      </c>
      <c r="Q8" s="5">
        <v>19</v>
      </c>
      <c r="R8" s="5">
        <v>19</v>
      </c>
      <c r="S8" s="5">
        <v>16</v>
      </c>
      <c r="T8" s="5">
        <v>16</v>
      </c>
      <c r="U8" s="5">
        <v>12</v>
      </c>
      <c r="V8" s="5">
        <v>12</v>
      </c>
      <c r="W8" s="5">
        <v>2.3</v>
      </c>
      <c r="X8" s="5">
        <v>2.3</v>
      </c>
      <c r="Y8" s="5">
        <v>0.02</v>
      </c>
      <c r="Z8" s="5">
        <v>0.02</v>
      </c>
      <c r="AA8" s="5">
        <v>0.03</v>
      </c>
      <c r="AB8" s="5">
        <v>0.03</v>
      </c>
      <c r="AC8" s="5">
        <v>5</v>
      </c>
      <c r="AD8" s="5">
        <v>5</v>
      </c>
      <c r="AE8" s="5">
        <v>0.1</v>
      </c>
      <c r="AF8" s="5">
        <v>0.1</v>
      </c>
    </row>
    <row r="9" spans="1:32" ht="18.75">
      <c r="A9" s="3">
        <v>9</v>
      </c>
      <c r="B9" s="7" t="s">
        <v>121</v>
      </c>
      <c r="C9" s="3">
        <v>150</v>
      </c>
      <c r="D9" s="3">
        <v>200</v>
      </c>
      <c r="E9" s="6">
        <v>8.46</v>
      </c>
      <c r="F9" s="6">
        <v>15.5</v>
      </c>
      <c r="G9" s="6"/>
      <c r="H9" s="6"/>
      <c r="I9" s="6">
        <v>9.95</v>
      </c>
      <c r="J9" s="6">
        <v>15.92</v>
      </c>
      <c r="K9" s="6"/>
      <c r="L9" s="6"/>
      <c r="M9" s="6">
        <v>21.32</v>
      </c>
      <c r="N9" s="6">
        <v>34.1</v>
      </c>
      <c r="O9" s="6">
        <v>209</v>
      </c>
      <c r="P9" s="5">
        <v>334.4</v>
      </c>
      <c r="Q9" s="5">
        <v>22</v>
      </c>
      <c r="R9" s="5">
        <v>28</v>
      </c>
      <c r="S9" s="5">
        <v>30</v>
      </c>
      <c r="T9" s="5">
        <v>31</v>
      </c>
      <c r="U9" s="5">
        <v>21</v>
      </c>
      <c r="V9" s="5">
        <v>24</v>
      </c>
      <c r="W9" s="5">
        <v>0.02</v>
      </c>
      <c r="X9" s="5">
        <v>0.022</v>
      </c>
      <c r="Y9" s="5">
        <v>0.05</v>
      </c>
      <c r="Z9" s="5">
        <v>0.08</v>
      </c>
      <c r="AA9" s="5">
        <v>0.08</v>
      </c>
      <c r="AB9" s="5">
        <v>0.128</v>
      </c>
      <c r="AC9" s="5">
        <v>0.14</v>
      </c>
      <c r="AD9" s="5">
        <v>0.022</v>
      </c>
      <c r="AE9" s="5">
        <v>1.3</v>
      </c>
      <c r="AF9" s="5"/>
    </row>
    <row r="10" spans="1:32" ht="36.75" customHeight="1">
      <c r="A10" s="6">
        <v>39</v>
      </c>
      <c r="B10" s="7" t="s">
        <v>74</v>
      </c>
      <c r="C10" s="6">
        <v>80</v>
      </c>
      <c r="D10" s="6">
        <v>100</v>
      </c>
      <c r="E10" s="6">
        <v>12.54</v>
      </c>
      <c r="F10" s="6">
        <v>15.55</v>
      </c>
      <c r="G10" s="6"/>
      <c r="H10" s="6"/>
      <c r="I10" s="6">
        <v>9.24</v>
      </c>
      <c r="J10" s="6">
        <v>11.55</v>
      </c>
      <c r="K10" s="6"/>
      <c r="L10" s="6"/>
      <c r="M10" s="6">
        <v>12.56</v>
      </c>
      <c r="N10" s="6">
        <v>15.7</v>
      </c>
      <c r="O10" s="6">
        <v>183</v>
      </c>
      <c r="P10" s="5">
        <v>228.75</v>
      </c>
      <c r="Q10" s="5">
        <v>274</v>
      </c>
      <c r="R10" s="5">
        <v>289</v>
      </c>
      <c r="S10" s="5">
        <v>172</v>
      </c>
      <c r="T10" s="5">
        <v>183</v>
      </c>
      <c r="U10" s="5">
        <v>18</v>
      </c>
      <c r="V10" s="5">
        <v>22</v>
      </c>
      <c r="W10" s="5">
        <v>2.3</v>
      </c>
      <c r="X10" s="5">
        <v>3.8</v>
      </c>
      <c r="Y10" s="5">
        <v>0.06</v>
      </c>
      <c r="Z10" s="5">
        <v>0.09</v>
      </c>
      <c r="AA10" s="5">
        <v>0.12</v>
      </c>
      <c r="AB10" s="5">
        <v>0.18</v>
      </c>
      <c r="AC10" s="5">
        <v>0</v>
      </c>
      <c r="AD10" s="5">
        <v>0</v>
      </c>
      <c r="AE10" s="5">
        <v>4</v>
      </c>
      <c r="AF10" s="5">
        <v>5</v>
      </c>
    </row>
    <row r="11" spans="1:32" ht="23.25" customHeight="1" hidden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0.5" customHeight="1">
      <c r="A12" s="8" t="s">
        <v>103</v>
      </c>
      <c r="B12" s="7" t="s">
        <v>102</v>
      </c>
      <c r="C12" s="6">
        <v>20</v>
      </c>
      <c r="D12" s="6">
        <v>50</v>
      </c>
      <c r="E12" s="6">
        <v>2.24</v>
      </c>
      <c r="F12" s="6">
        <v>3.07</v>
      </c>
      <c r="G12" s="6"/>
      <c r="H12" s="6"/>
      <c r="I12" s="6">
        <v>0.8</v>
      </c>
      <c r="J12" s="6">
        <v>1.07</v>
      </c>
      <c r="K12" s="6"/>
      <c r="L12" s="6"/>
      <c r="M12" s="6">
        <v>16.7</v>
      </c>
      <c r="N12" s="6">
        <v>20.9</v>
      </c>
      <c r="O12" s="6">
        <v>42.85</v>
      </c>
      <c r="P12" s="5">
        <v>42.85</v>
      </c>
      <c r="Q12" s="5">
        <v>9.2</v>
      </c>
      <c r="R12" s="5">
        <v>13.8</v>
      </c>
      <c r="S12" s="5">
        <v>42.4</v>
      </c>
      <c r="T12" s="5">
        <v>63.6</v>
      </c>
      <c r="U12" s="5">
        <v>10</v>
      </c>
      <c r="V12" s="5">
        <v>15</v>
      </c>
      <c r="W12" s="5">
        <v>1.24</v>
      </c>
      <c r="X12" s="5">
        <v>1.86</v>
      </c>
      <c r="Y12" s="5">
        <v>0.04</v>
      </c>
      <c r="Z12" s="5">
        <v>0.07</v>
      </c>
      <c r="AA12" s="5" t="s">
        <v>53</v>
      </c>
      <c r="AB12" s="5">
        <v>0.05</v>
      </c>
      <c r="AC12" s="5">
        <v>0</v>
      </c>
      <c r="AD12" s="5">
        <v>0</v>
      </c>
      <c r="AE12" s="5">
        <v>1.2</v>
      </c>
      <c r="AF12" s="5">
        <v>1.82</v>
      </c>
    </row>
    <row r="13" spans="1:32" ht="40.5" customHeight="1">
      <c r="A13" s="6" t="s">
        <v>104</v>
      </c>
      <c r="B13" s="7" t="s">
        <v>101</v>
      </c>
      <c r="C13" s="6">
        <v>20</v>
      </c>
      <c r="D13" s="6">
        <v>20</v>
      </c>
      <c r="E13" s="6">
        <v>1.3</v>
      </c>
      <c r="F13" s="6">
        <v>1.3</v>
      </c>
      <c r="G13" s="6"/>
      <c r="H13" s="6"/>
      <c r="I13" s="6">
        <v>0.24</v>
      </c>
      <c r="J13" s="6">
        <v>0.24</v>
      </c>
      <c r="K13" s="6"/>
      <c r="L13" s="6"/>
      <c r="M13" s="6">
        <v>0.53</v>
      </c>
      <c r="N13" s="6">
        <v>0.53</v>
      </c>
      <c r="O13" s="6">
        <v>36.2</v>
      </c>
      <c r="P13" s="5">
        <v>36.2</v>
      </c>
      <c r="Q13" s="5">
        <v>14</v>
      </c>
      <c r="R13" s="5">
        <v>21</v>
      </c>
      <c r="S13" s="5">
        <v>10</v>
      </c>
      <c r="T13" s="5">
        <v>12</v>
      </c>
      <c r="U13" s="5">
        <v>0.31</v>
      </c>
      <c r="V13" s="5">
        <v>0.63</v>
      </c>
      <c r="W13" s="5">
        <v>0.08</v>
      </c>
      <c r="X13" s="5">
        <v>1.12</v>
      </c>
      <c r="Y13" s="5">
        <v>0.02</v>
      </c>
      <c r="Z13" s="5">
        <v>0.04</v>
      </c>
      <c r="AA13" s="5">
        <v>0.07</v>
      </c>
      <c r="AB13" s="5">
        <v>0.1</v>
      </c>
      <c r="AC13" s="5">
        <v>0</v>
      </c>
      <c r="AD13" s="5">
        <v>0</v>
      </c>
      <c r="AE13" s="5">
        <v>67.2</v>
      </c>
      <c r="AF13" s="5">
        <v>75.4</v>
      </c>
    </row>
    <row r="14" spans="1:32" ht="44.25" customHeight="1">
      <c r="A14" s="6">
        <v>45</v>
      </c>
      <c r="B14" s="9" t="s">
        <v>24</v>
      </c>
      <c r="C14" s="3" t="s">
        <v>54</v>
      </c>
      <c r="D14" s="3" t="s">
        <v>55</v>
      </c>
      <c r="E14" s="3">
        <v>0.13</v>
      </c>
      <c r="F14" s="6">
        <v>0.13</v>
      </c>
      <c r="G14" s="6"/>
      <c r="H14" s="6"/>
      <c r="I14" s="6">
        <v>0.02</v>
      </c>
      <c r="J14" s="6">
        <v>0.02</v>
      </c>
      <c r="K14" s="6"/>
      <c r="L14" s="6"/>
      <c r="M14" s="6">
        <v>15.2</v>
      </c>
      <c r="N14" s="6">
        <v>15.2</v>
      </c>
      <c r="O14" s="6">
        <v>62</v>
      </c>
      <c r="P14" s="5">
        <v>62</v>
      </c>
      <c r="Q14" s="5">
        <v>14.2</v>
      </c>
      <c r="R14" s="5">
        <v>14.2</v>
      </c>
      <c r="S14" s="5">
        <v>4.4</v>
      </c>
      <c r="T14" s="5">
        <v>4.4</v>
      </c>
      <c r="U14" s="5">
        <v>2.4</v>
      </c>
      <c r="V14" s="5">
        <v>2.4</v>
      </c>
      <c r="W14" s="5">
        <v>0.36</v>
      </c>
      <c r="X14" s="5">
        <v>0.36</v>
      </c>
      <c r="Y14" s="10">
        <v>0</v>
      </c>
      <c r="Z14" s="10">
        <v>0</v>
      </c>
      <c r="AA14" s="11">
        <v>0</v>
      </c>
      <c r="AB14" s="10">
        <v>0</v>
      </c>
      <c r="AC14" s="12">
        <v>2.83</v>
      </c>
      <c r="AD14" s="12">
        <v>2.83</v>
      </c>
      <c r="AE14" s="5">
        <v>0.03</v>
      </c>
      <c r="AF14" s="5">
        <v>0.03</v>
      </c>
    </row>
    <row r="15" spans="1:32" ht="24" customHeight="1">
      <c r="A15" s="8"/>
      <c r="B15" s="13" t="s">
        <v>25</v>
      </c>
      <c r="C15" s="14"/>
      <c r="D15" s="14"/>
      <c r="E15" s="14">
        <f aca="true" t="shared" si="0" ref="E15:AF15">SUM(E8:E14)</f>
        <v>25.270000000000003</v>
      </c>
      <c r="F15" s="14">
        <f t="shared" si="0"/>
        <v>36.15</v>
      </c>
      <c r="G15" s="14">
        <f t="shared" si="0"/>
        <v>0</v>
      </c>
      <c r="H15" s="14">
        <f t="shared" si="0"/>
        <v>0</v>
      </c>
      <c r="I15" s="14">
        <f t="shared" si="0"/>
        <v>20.849999999999998</v>
      </c>
      <c r="J15" s="14">
        <f t="shared" si="0"/>
        <v>29.4</v>
      </c>
      <c r="K15" s="14">
        <f t="shared" si="0"/>
        <v>0.4</v>
      </c>
      <c r="L15" s="14">
        <f t="shared" si="0"/>
        <v>0</v>
      </c>
      <c r="M15" s="14">
        <f t="shared" si="0"/>
        <v>81.01</v>
      </c>
      <c r="N15" s="14">
        <f t="shared" si="0"/>
        <v>101.13000000000001</v>
      </c>
      <c r="O15" s="14">
        <f t="shared" si="0"/>
        <v>603.35</v>
      </c>
      <c r="P15" s="15">
        <f t="shared" si="0"/>
        <v>774.5000000000001</v>
      </c>
      <c r="Q15" s="15">
        <f t="shared" si="0"/>
        <v>352.4</v>
      </c>
      <c r="R15" s="15">
        <f t="shared" si="0"/>
        <v>385</v>
      </c>
      <c r="S15" s="15">
        <f t="shared" si="0"/>
        <v>274.79999999999995</v>
      </c>
      <c r="T15" s="15">
        <f t="shared" si="0"/>
        <v>310</v>
      </c>
      <c r="U15" s="15">
        <f t="shared" si="0"/>
        <v>63.71</v>
      </c>
      <c r="V15" s="15">
        <f t="shared" si="0"/>
        <v>76.03</v>
      </c>
      <c r="W15" s="15">
        <f t="shared" si="0"/>
        <v>6.3</v>
      </c>
      <c r="X15" s="15">
        <f t="shared" si="0"/>
        <v>9.462</v>
      </c>
      <c r="Y15" s="15">
        <f t="shared" si="0"/>
        <v>0.19</v>
      </c>
      <c r="Z15" s="15">
        <f t="shared" si="0"/>
        <v>0.3</v>
      </c>
      <c r="AA15" s="15">
        <f t="shared" si="0"/>
        <v>0.3</v>
      </c>
      <c r="AB15" s="15">
        <f t="shared" si="0"/>
        <v>0.488</v>
      </c>
      <c r="AC15" s="15">
        <f t="shared" si="0"/>
        <v>7.97</v>
      </c>
      <c r="AD15" s="15">
        <f t="shared" si="0"/>
        <v>7.852</v>
      </c>
      <c r="AE15" s="15">
        <f t="shared" si="0"/>
        <v>73.83</v>
      </c>
      <c r="AF15" s="15">
        <f t="shared" si="0"/>
        <v>82.35000000000001</v>
      </c>
    </row>
    <row r="16" spans="1:32" ht="25.5" customHeight="1">
      <c r="A16" s="87" t="s">
        <v>26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54" customHeight="1">
      <c r="A17" s="3">
        <v>30</v>
      </c>
      <c r="B17" s="7" t="s">
        <v>76</v>
      </c>
      <c r="C17" s="6">
        <v>200</v>
      </c>
      <c r="D17" s="6">
        <v>250</v>
      </c>
      <c r="E17" s="6">
        <v>1.68</v>
      </c>
      <c r="F17" s="6">
        <v>2.1</v>
      </c>
      <c r="G17" s="6">
        <v>0</v>
      </c>
      <c r="H17" s="6">
        <v>0</v>
      </c>
      <c r="I17" s="6">
        <v>4.09</v>
      </c>
      <c r="J17" s="6">
        <v>5.11</v>
      </c>
      <c r="K17" s="6">
        <v>5.1</v>
      </c>
      <c r="L17" s="6">
        <v>6.1</v>
      </c>
      <c r="M17" s="6">
        <v>13.27</v>
      </c>
      <c r="N17" s="6">
        <v>16.59</v>
      </c>
      <c r="O17" s="6">
        <v>196.4</v>
      </c>
      <c r="P17" s="5">
        <v>225.6</v>
      </c>
      <c r="Q17" s="5">
        <v>29.15</v>
      </c>
      <c r="R17" s="5">
        <v>35.01</v>
      </c>
      <c r="S17" s="5">
        <v>56.72</v>
      </c>
      <c r="T17" s="5">
        <v>68.13</v>
      </c>
      <c r="U17" s="5">
        <v>24.17</v>
      </c>
      <c r="V17" s="5">
        <v>29.03</v>
      </c>
      <c r="W17" s="5">
        <v>0.92</v>
      </c>
      <c r="X17" s="5">
        <v>1.11</v>
      </c>
      <c r="Y17" s="5">
        <v>0.09</v>
      </c>
      <c r="Z17" s="5">
        <v>0.11</v>
      </c>
      <c r="AA17" s="5">
        <v>0.057</v>
      </c>
      <c r="AB17" s="5">
        <v>0.069</v>
      </c>
      <c r="AC17" s="5">
        <v>8.38</v>
      </c>
      <c r="AD17" s="5">
        <v>10.06</v>
      </c>
      <c r="AE17" s="5">
        <v>0.95</v>
      </c>
      <c r="AF17" s="5">
        <v>1.19</v>
      </c>
    </row>
    <row r="18" spans="1:32" ht="37.5" customHeight="1">
      <c r="A18" s="6">
        <v>19</v>
      </c>
      <c r="B18" s="7" t="s">
        <v>81</v>
      </c>
      <c r="C18" s="3">
        <v>150</v>
      </c>
      <c r="D18" s="3">
        <v>200</v>
      </c>
      <c r="E18" s="6">
        <v>2.38</v>
      </c>
      <c r="F18" s="6">
        <v>4.76</v>
      </c>
      <c r="G18" s="6">
        <v>2.5</v>
      </c>
      <c r="H18" s="6">
        <v>3.7</v>
      </c>
      <c r="I18" s="6">
        <v>5.26</v>
      </c>
      <c r="J18" s="6">
        <v>7.85</v>
      </c>
      <c r="K18" s="6">
        <v>2.5</v>
      </c>
      <c r="L18" s="6">
        <v>3.7</v>
      </c>
      <c r="M18" s="6">
        <v>1.24</v>
      </c>
      <c r="N18" s="6">
        <v>2.35</v>
      </c>
      <c r="O18" s="6">
        <v>162.3</v>
      </c>
      <c r="P18" s="5">
        <v>224.6</v>
      </c>
      <c r="Q18" s="5">
        <v>38</v>
      </c>
      <c r="R18" s="5">
        <v>40.6</v>
      </c>
      <c r="S18" s="5">
        <v>170</v>
      </c>
      <c r="T18" s="5">
        <v>220.2</v>
      </c>
      <c r="U18" s="5">
        <v>25</v>
      </c>
      <c r="V18" s="5">
        <v>39</v>
      </c>
      <c r="W18" s="5">
        <v>1.3</v>
      </c>
      <c r="X18" s="5">
        <v>1.36</v>
      </c>
      <c r="Y18" s="5">
        <v>0.1</v>
      </c>
      <c r="Z18" s="5">
        <v>0.2</v>
      </c>
      <c r="AA18" s="5">
        <v>0.05</v>
      </c>
      <c r="AB18" s="5">
        <v>0.07</v>
      </c>
      <c r="AC18" s="5">
        <v>0</v>
      </c>
      <c r="AD18" s="5">
        <v>0</v>
      </c>
      <c r="AE18" s="5">
        <v>0.005</v>
      </c>
      <c r="AF18" s="5">
        <v>0.005</v>
      </c>
    </row>
    <row r="19" spans="1:32" ht="33.75" customHeight="1">
      <c r="A19" s="6">
        <v>92</v>
      </c>
      <c r="B19" s="7" t="s">
        <v>88</v>
      </c>
      <c r="C19" s="6">
        <v>80</v>
      </c>
      <c r="D19" s="6">
        <v>100</v>
      </c>
      <c r="E19" s="6">
        <v>15.54</v>
      </c>
      <c r="F19" s="6">
        <v>19.43</v>
      </c>
      <c r="G19" s="6">
        <v>0</v>
      </c>
      <c r="H19" s="6">
        <v>0</v>
      </c>
      <c r="I19" s="6">
        <v>0.95</v>
      </c>
      <c r="J19" s="6">
        <v>1.19</v>
      </c>
      <c r="K19" s="6">
        <v>0</v>
      </c>
      <c r="L19" s="6">
        <v>0</v>
      </c>
      <c r="M19" s="6">
        <v>0.25</v>
      </c>
      <c r="N19" s="6">
        <v>0.31</v>
      </c>
      <c r="O19" s="6">
        <v>72</v>
      </c>
      <c r="P19" s="5">
        <v>90</v>
      </c>
      <c r="Q19" s="5">
        <v>7.2</v>
      </c>
      <c r="R19" s="5">
        <v>7.2</v>
      </c>
      <c r="S19" s="5">
        <v>44.5</v>
      </c>
      <c r="T19" s="5">
        <v>44.5</v>
      </c>
      <c r="U19" s="5">
        <v>5.5</v>
      </c>
      <c r="V19" s="5">
        <v>5.5</v>
      </c>
      <c r="W19" s="5">
        <v>0.8</v>
      </c>
      <c r="X19" s="5">
        <v>1.11</v>
      </c>
      <c r="Y19" s="5">
        <v>1.05</v>
      </c>
      <c r="Z19" s="5">
        <v>0.03</v>
      </c>
      <c r="AA19" s="5">
        <v>0.07</v>
      </c>
      <c r="AB19" s="5">
        <v>0.03</v>
      </c>
      <c r="AC19" s="5">
        <v>0.06</v>
      </c>
      <c r="AD19" s="5">
        <v>0</v>
      </c>
      <c r="AE19" s="5">
        <v>0.003</v>
      </c>
      <c r="AF19" s="5">
        <v>0</v>
      </c>
    </row>
    <row r="20" spans="1:32" ht="37.5" customHeight="1">
      <c r="A20" s="8" t="s">
        <v>103</v>
      </c>
      <c r="B20" s="7" t="s">
        <v>102</v>
      </c>
      <c r="C20" s="6">
        <v>40</v>
      </c>
      <c r="D20" s="6">
        <v>50</v>
      </c>
      <c r="E20" s="6">
        <v>2.24</v>
      </c>
      <c r="F20" s="6">
        <v>3.07</v>
      </c>
      <c r="G20" s="6"/>
      <c r="H20" s="6"/>
      <c r="I20" s="6">
        <v>0.8</v>
      </c>
      <c r="J20" s="6">
        <v>1.07</v>
      </c>
      <c r="K20" s="6"/>
      <c r="L20" s="6"/>
      <c r="M20" s="6">
        <v>16.7</v>
      </c>
      <c r="N20" s="6">
        <v>20.9</v>
      </c>
      <c r="O20" s="6">
        <v>85.7</v>
      </c>
      <c r="P20" s="5">
        <v>107.2</v>
      </c>
      <c r="Q20" s="5">
        <v>9.2</v>
      </c>
      <c r="R20" s="5">
        <v>13.8</v>
      </c>
      <c r="S20" s="5">
        <v>42.4</v>
      </c>
      <c r="T20" s="5">
        <v>63.6</v>
      </c>
      <c r="U20" s="5">
        <v>10</v>
      </c>
      <c r="V20" s="5">
        <v>15</v>
      </c>
      <c r="W20" s="5">
        <v>1.24</v>
      </c>
      <c r="X20" s="5">
        <v>1.86</v>
      </c>
      <c r="Y20" s="5">
        <v>0.04</v>
      </c>
      <c r="Z20" s="5">
        <v>0.07</v>
      </c>
      <c r="AA20" s="5" t="s">
        <v>53</v>
      </c>
      <c r="AB20" s="5">
        <v>0.05</v>
      </c>
      <c r="AC20" s="5">
        <v>0</v>
      </c>
      <c r="AD20" s="5">
        <v>0</v>
      </c>
      <c r="AE20" s="5">
        <v>1.2</v>
      </c>
      <c r="AF20" s="5">
        <v>1.82</v>
      </c>
    </row>
    <row r="21" spans="1:32" ht="2.2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1.25" customHeight="1">
      <c r="A22" s="6">
        <v>51</v>
      </c>
      <c r="B22" s="16" t="s">
        <v>75</v>
      </c>
      <c r="C22" s="6">
        <v>200</v>
      </c>
      <c r="D22" s="6">
        <v>200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20.2</v>
      </c>
      <c r="N22" s="6">
        <v>20.2</v>
      </c>
      <c r="O22" s="6">
        <v>92</v>
      </c>
      <c r="P22" s="5">
        <v>92</v>
      </c>
      <c r="Q22" s="5">
        <v>14</v>
      </c>
      <c r="R22" s="5">
        <v>14</v>
      </c>
      <c r="S22" s="5">
        <v>14</v>
      </c>
      <c r="T22" s="5">
        <v>14</v>
      </c>
      <c r="U22" s="5">
        <v>8</v>
      </c>
      <c r="V22" s="5">
        <v>8</v>
      </c>
      <c r="W22" s="5">
        <v>2.8</v>
      </c>
      <c r="X22" s="5">
        <v>2.8</v>
      </c>
      <c r="Y22" s="5">
        <v>0.022</v>
      </c>
      <c r="Z22" s="5">
        <v>0.022</v>
      </c>
      <c r="AA22" s="5">
        <v>0.022</v>
      </c>
      <c r="AB22" s="5">
        <v>0.022</v>
      </c>
      <c r="AC22" s="5">
        <v>4</v>
      </c>
      <c r="AD22" s="5">
        <v>4</v>
      </c>
      <c r="AE22" s="5">
        <v>0.2</v>
      </c>
      <c r="AF22" s="5">
        <v>0.2</v>
      </c>
    </row>
    <row r="23" spans="1:32" ht="30" customHeight="1">
      <c r="A23" s="6"/>
      <c r="B23" s="16"/>
      <c r="C23" s="6"/>
      <c r="D23" s="6"/>
      <c r="E23" s="17"/>
      <c r="F23" s="17"/>
      <c r="G23" s="6"/>
      <c r="H23" s="6"/>
      <c r="I23" s="6"/>
      <c r="J23" s="6"/>
      <c r="K23" s="6"/>
      <c r="L23" s="6"/>
      <c r="M23" s="17"/>
      <c r="N23" s="17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28.5" customHeight="1">
      <c r="A24" s="8"/>
      <c r="B24" s="13" t="s">
        <v>25</v>
      </c>
      <c r="C24" s="6"/>
      <c r="D24" s="6"/>
      <c r="E24" s="14">
        <f aca="true" t="shared" si="1" ref="E24:AF24">SUM(E17:E23)</f>
        <v>21.839999999999996</v>
      </c>
      <c r="F24" s="14">
        <f t="shared" si="1"/>
        <v>29.36</v>
      </c>
      <c r="G24" s="14">
        <f t="shared" si="1"/>
        <v>2.5</v>
      </c>
      <c r="H24" s="14">
        <f t="shared" si="1"/>
        <v>3.7</v>
      </c>
      <c r="I24" s="14">
        <f t="shared" si="1"/>
        <v>11.1</v>
      </c>
      <c r="J24" s="14">
        <f t="shared" si="1"/>
        <v>15.22</v>
      </c>
      <c r="K24" s="14">
        <f t="shared" si="1"/>
        <v>7.6</v>
      </c>
      <c r="L24" s="14">
        <f t="shared" si="1"/>
        <v>9.8</v>
      </c>
      <c r="M24" s="18">
        <f t="shared" si="1"/>
        <v>51.66</v>
      </c>
      <c r="N24" s="14">
        <f t="shared" si="1"/>
        <v>60.349999999999994</v>
      </c>
      <c r="O24" s="14">
        <f t="shared" si="1"/>
        <v>608.4000000000001</v>
      </c>
      <c r="P24" s="15">
        <f t="shared" si="1"/>
        <v>739.4000000000001</v>
      </c>
      <c r="Q24" s="15">
        <f t="shared" si="1"/>
        <v>97.55000000000001</v>
      </c>
      <c r="R24" s="19">
        <f t="shared" si="1"/>
        <v>110.61</v>
      </c>
      <c r="S24" s="15">
        <f t="shared" si="1"/>
        <v>327.62</v>
      </c>
      <c r="T24" s="18">
        <f t="shared" si="1"/>
        <v>410.43</v>
      </c>
      <c r="U24" s="15">
        <f t="shared" si="1"/>
        <v>72.67</v>
      </c>
      <c r="V24" s="15">
        <f t="shared" si="1"/>
        <v>96.53</v>
      </c>
      <c r="W24" s="15">
        <f t="shared" si="1"/>
        <v>7.0600000000000005</v>
      </c>
      <c r="X24" s="15">
        <f t="shared" si="1"/>
        <v>8.24</v>
      </c>
      <c r="Y24" s="15">
        <f t="shared" si="1"/>
        <v>1.302</v>
      </c>
      <c r="Z24" s="15">
        <f t="shared" si="1"/>
        <v>0.432</v>
      </c>
      <c r="AA24" s="15">
        <f t="shared" si="1"/>
        <v>0.199</v>
      </c>
      <c r="AB24" s="15">
        <f t="shared" si="1"/>
        <v>0.24100000000000002</v>
      </c>
      <c r="AC24" s="15">
        <f t="shared" si="1"/>
        <v>12.440000000000001</v>
      </c>
      <c r="AD24" s="15">
        <f t="shared" si="1"/>
        <v>14.06</v>
      </c>
      <c r="AE24" s="19">
        <f t="shared" si="1"/>
        <v>2.358</v>
      </c>
      <c r="AF24" s="15">
        <f t="shared" si="1"/>
        <v>3.215</v>
      </c>
    </row>
    <row r="25" spans="1:32" ht="35.25" customHeight="1">
      <c r="A25" s="62"/>
      <c r="B25" s="63" t="s">
        <v>28</v>
      </c>
      <c r="C25" s="64"/>
      <c r="D25" s="64"/>
      <c r="E25" s="65">
        <f>E15+E24</f>
        <v>47.11</v>
      </c>
      <c r="F25" s="65">
        <f>F15+F24</f>
        <v>65.50999999999999</v>
      </c>
      <c r="G25" s="65">
        <f>F15+F24</f>
        <v>65.50999999999999</v>
      </c>
      <c r="H25" s="65">
        <f aca="true" t="shared" si="2" ref="H25:T25">H15+H24</f>
        <v>3.7</v>
      </c>
      <c r="I25" s="65">
        <f t="shared" si="2"/>
        <v>31.949999999999996</v>
      </c>
      <c r="J25" s="65">
        <f t="shared" si="2"/>
        <v>44.62</v>
      </c>
      <c r="K25" s="65">
        <f t="shared" si="2"/>
        <v>8</v>
      </c>
      <c r="L25" s="65">
        <f t="shared" si="2"/>
        <v>9.8</v>
      </c>
      <c r="M25" s="66">
        <f t="shared" si="2"/>
        <v>132.67000000000002</v>
      </c>
      <c r="N25" s="65">
        <f t="shared" si="2"/>
        <v>161.48000000000002</v>
      </c>
      <c r="O25" s="65">
        <f t="shared" si="2"/>
        <v>1211.75</v>
      </c>
      <c r="P25" s="67">
        <f t="shared" si="2"/>
        <v>1513.9</v>
      </c>
      <c r="Q25" s="67">
        <f t="shared" si="2"/>
        <v>449.95</v>
      </c>
      <c r="R25" s="68">
        <f t="shared" si="2"/>
        <v>495.61</v>
      </c>
      <c r="S25" s="67">
        <f t="shared" si="2"/>
        <v>602.42</v>
      </c>
      <c r="T25" s="66">
        <f t="shared" si="2"/>
        <v>720.4300000000001</v>
      </c>
      <c r="U25" s="67">
        <f>U15</f>
        <v>63.71</v>
      </c>
      <c r="V25" s="67">
        <f aca="true" t="shared" si="3" ref="V25:AF25">V15+V24</f>
        <v>172.56</v>
      </c>
      <c r="W25" s="67">
        <f t="shared" si="3"/>
        <v>13.36</v>
      </c>
      <c r="X25" s="67">
        <f t="shared" si="3"/>
        <v>17.701999999999998</v>
      </c>
      <c r="Y25" s="67">
        <f t="shared" si="3"/>
        <v>1.492</v>
      </c>
      <c r="Z25" s="67">
        <f t="shared" si="3"/>
        <v>0.732</v>
      </c>
      <c r="AA25" s="67">
        <f t="shared" si="3"/>
        <v>0.499</v>
      </c>
      <c r="AB25" s="67">
        <f t="shared" si="3"/>
        <v>0.729</v>
      </c>
      <c r="AC25" s="67">
        <f t="shared" si="3"/>
        <v>20.41</v>
      </c>
      <c r="AD25" s="67">
        <f t="shared" si="3"/>
        <v>21.912</v>
      </c>
      <c r="AE25" s="68">
        <f t="shared" si="3"/>
        <v>76.188</v>
      </c>
      <c r="AF25" s="67">
        <f t="shared" si="3"/>
        <v>85.56500000000001</v>
      </c>
    </row>
    <row r="26" spans="1:32" ht="213.75" customHeight="1">
      <c r="A26" s="46"/>
      <c r="B26" s="59"/>
      <c r="C26" s="60"/>
      <c r="D26" s="60"/>
      <c r="E26" s="46"/>
      <c r="F26" s="46"/>
      <c r="G26" s="46"/>
      <c r="H26" s="46"/>
      <c r="I26" s="46"/>
      <c r="J26" s="46"/>
      <c r="K26" s="46"/>
      <c r="L26" s="119"/>
      <c r="M26" s="120"/>
      <c r="N26" s="120"/>
      <c r="O26" s="46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7.75" customHeight="1" hidden="1">
      <c r="A27" s="118" t="s">
        <v>59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7.75" customHeight="1">
      <c r="A28" s="81" t="s">
        <v>58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31.5" customHeight="1">
      <c r="A29" s="87" t="s">
        <v>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ht="15" customHeight="1">
      <c r="A30" s="84" t="s">
        <v>1</v>
      </c>
      <c r="B30" s="88" t="s">
        <v>2</v>
      </c>
      <c r="C30" s="97" t="s">
        <v>3</v>
      </c>
      <c r="D30" s="97"/>
      <c r="E30" s="84" t="s">
        <v>4</v>
      </c>
      <c r="F30" s="84"/>
      <c r="G30" s="84"/>
      <c r="H30" s="84"/>
      <c r="I30" s="84"/>
      <c r="J30" s="84"/>
      <c r="K30" s="84"/>
      <c r="L30" s="84"/>
      <c r="M30" s="84"/>
      <c r="N30" s="84"/>
      <c r="O30" s="84" t="s">
        <v>43</v>
      </c>
      <c r="P30" s="84"/>
      <c r="Q30" s="88" t="s">
        <v>6</v>
      </c>
      <c r="R30" s="88"/>
      <c r="S30" s="88"/>
      <c r="T30" s="88"/>
      <c r="U30" s="88"/>
      <c r="V30" s="88"/>
      <c r="W30" s="88"/>
      <c r="X30" s="88"/>
      <c r="Y30" s="82" t="s">
        <v>7</v>
      </c>
      <c r="Z30" s="82"/>
      <c r="AA30" s="82"/>
      <c r="AB30" s="82"/>
      <c r="AC30" s="82"/>
      <c r="AD30" s="82"/>
      <c r="AE30" s="82"/>
      <c r="AF30" s="82"/>
    </row>
    <row r="31" spans="1:32" ht="12" customHeight="1">
      <c r="A31" s="84"/>
      <c r="B31" s="88"/>
      <c r="C31" s="84" t="s">
        <v>68</v>
      </c>
      <c r="D31" s="84" t="s">
        <v>69</v>
      </c>
      <c r="E31" s="83" t="s">
        <v>8</v>
      </c>
      <c r="F31" s="83"/>
      <c r="G31" s="83"/>
      <c r="H31" s="83"/>
      <c r="I31" s="83" t="s">
        <v>9</v>
      </c>
      <c r="J31" s="83"/>
      <c r="K31" s="83"/>
      <c r="L31" s="83"/>
      <c r="M31" s="84" t="s">
        <v>10</v>
      </c>
      <c r="N31" s="84"/>
      <c r="O31" s="84"/>
      <c r="P31" s="84"/>
      <c r="Q31" s="82" t="s">
        <v>11</v>
      </c>
      <c r="R31" s="82"/>
      <c r="S31" s="82" t="s">
        <v>12</v>
      </c>
      <c r="T31" s="82"/>
      <c r="U31" s="82" t="s">
        <v>13</v>
      </c>
      <c r="V31" s="82"/>
      <c r="W31" s="82" t="s">
        <v>14</v>
      </c>
      <c r="X31" s="82"/>
      <c r="Y31" s="82" t="s">
        <v>15</v>
      </c>
      <c r="Z31" s="82"/>
      <c r="AA31" s="82" t="s">
        <v>16</v>
      </c>
      <c r="AB31" s="82"/>
      <c r="AC31" s="82" t="s">
        <v>17</v>
      </c>
      <c r="AD31" s="82"/>
      <c r="AE31" s="82" t="s">
        <v>18</v>
      </c>
      <c r="AF31" s="82"/>
    </row>
    <row r="32" spans="1:32" ht="30" customHeight="1" hidden="1">
      <c r="A32" s="84"/>
      <c r="B32" s="88"/>
      <c r="C32" s="84"/>
      <c r="D32" s="84"/>
      <c r="E32" s="83" t="s">
        <v>19</v>
      </c>
      <c r="F32" s="83"/>
      <c r="G32" s="84" t="s">
        <v>20</v>
      </c>
      <c r="H32" s="84"/>
      <c r="I32" s="83" t="s">
        <v>19</v>
      </c>
      <c r="J32" s="83"/>
      <c r="K32" s="84" t="s">
        <v>21</v>
      </c>
      <c r="L32" s="84"/>
      <c r="M32" s="84"/>
      <c r="N32" s="84"/>
      <c r="O32" s="84"/>
      <c r="P32" s="84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</row>
    <row r="33" spans="1:32" ht="3" customHeight="1" hidden="1">
      <c r="A33" s="84"/>
      <c r="B33" s="88"/>
      <c r="C33" s="84"/>
      <c r="D33" s="84"/>
      <c r="E33" s="3" t="s">
        <v>66</v>
      </c>
      <c r="F33" s="3" t="s">
        <v>67</v>
      </c>
      <c r="G33" s="3" t="s">
        <v>22</v>
      </c>
      <c r="H33" s="3" t="s">
        <v>23</v>
      </c>
      <c r="I33" s="3" t="s">
        <v>66</v>
      </c>
      <c r="J33" s="3" t="s">
        <v>67</v>
      </c>
      <c r="K33" s="3" t="s">
        <v>22</v>
      </c>
      <c r="L33" s="3" t="s">
        <v>23</v>
      </c>
      <c r="M33" s="3" t="s">
        <v>66</v>
      </c>
      <c r="N33" s="3" t="s">
        <v>67</v>
      </c>
      <c r="O33" s="3" t="s">
        <v>66</v>
      </c>
      <c r="P33" s="4" t="s">
        <v>67</v>
      </c>
      <c r="Q33" s="4" t="s">
        <v>66</v>
      </c>
      <c r="R33" s="4" t="s">
        <v>67</v>
      </c>
      <c r="S33" s="4" t="s">
        <v>66</v>
      </c>
      <c r="T33" s="4" t="s">
        <v>67</v>
      </c>
      <c r="U33" s="4" t="s">
        <v>66</v>
      </c>
      <c r="V33" s="4" t="s">
        <v>67</v>
      </c>
      <c r="W33" s="4" t="s">
        <v>66</v>
      </c>
      <c r="X33" s="4" t="s">
        <v>67</v>
      </c>
      <c r="Y33" s="4" t="s">
        <v>66</v>
      </c>
      <c r="Z33" s="4" t="s">
        <v>67</v>
      </c>
      <c r="AA33" s="4" t="s">
        <v>66</v>
      </c>
      <c r="AB33" s="4" t="s">
        <v>67</v>
      </c>
      <c r="AC33" s="4" t="s">
        <v>66</v>
      </c>
      <c r="AD33" s="4" t="s">
        <v>67</v>
      </c>
      <c r="AE33" s="4" t="s">
        <v>66</v>
      </c>
      <c r="AF33" s="4" t="s">
        <v>67</v>
      </c>
    </row>
    <row r="34" spans="1:32" ht="38.25" customHeight="1">
      <c r="A34" s="6" t="s">
        <v>104</v>
      </c>
      <c r="B34" s="7" t="s">
        <v>101</v>
      </c>
      <c r="C34" s="6">
        <v>20</v>
      </c>
      <c r="D34" s="6">
        <v>20</v>
      </c>
      <c r="E34" s="6">
        <v>1.3</v>
      </c>
      <c r="F34" s="6">
        <v>1.3</v>
      </c>
      <c r="G34" s="6"/>
      <c r="H34" s="6"/>
      <c r="I34" s="6">
        <v>0.24</v>
      </c>
      <c r="J34" s="6">
        <v>0.24</v>
      </c>
      <c r="K34" s="6"/>
      <c r="L34" s="6"/>
      <c r="M34" s="6">
        <v>0.53</v>
      </c>
      <c r="N34" s="6">
        <v>0.53</v>
      </c>
      <c r="O34" s="6">
        <v>36.2</v>
      </c>
      <c r="P34" s="5">
        <v>36.2</v>
      </c>
      <c r="Q34" s="5">
        <v>14</v>
      </c>
      <c r="R34" s="5">
        <v>21</v>
      </c>
      <c r="S34" s="5">
        <v>10</v>
      </c>
      <c r="T34" s="5">
        <v>12</v>
      </c>
      <c r="U34" s="5">
        <v>0.31</v>
      </c>
      <c r="V34" s="5">
        <v>0.63</v>
      </c>
      <c r="W34" s="5">
        <v>0.08</v>
      </c>
      <c r="X34" s="5">
        <v>1.12</v>
      </c>
      <c r="Y34" s="5">
        <v>0.02</v>
      </c>
      <c r="Z34" s="5">
        <v>0.04</v>
      </c>
      <c r="AA34" s="5">
        <v>0.07</v>
      </c>
      <c r="AB34" s="5">
        <v>0.1</v>
      </c>
      <c r="AC34" s="5">
        <v>0</v>
      </c>
      <c r="AD34" s="5">
        <v>0</v>
      </c>
      <c r="AE34" s="5">
        <v>67.2</v>
      </c>
      <c r="AF34" s="5">
        <v>75.4</v>
      </c>
    </row>
    <row r="35" spans="1:32" ht="31.5" customHeight="1">
      <c r="A35" s="8" t="s">
        <v>103</v>
      </c>
      <c r="B35" s="7" t="s">
        <v>102</v>
      </c>
      <c r="C35" s="6">
        <v>20</v>
      </c>
      <c r="D35" s="6">
        <v>50</v>
      </c>
      <c r="E35" s="6">
        <v>2.24</v>
      </c>
      <c r="F35" s="6">
        <v>3.07</v>
      </c>
      <c r="G35" s="6"/>
      <c r="H35" s="6"/>
      <c r="I35" s="6">
        <v>0.8</v>
      </c>
      <c r="J35" s="6">
        <v>1.07</v>
      </c>
      <c r="K35" s="6"/>
      <c r="L35" s="6"/>
      <c r="M35" s="6">
        <v>16.7</v>
      </c>
      <c r="N35" s="6">
        <v>20.9</v>
      </c>
      <c r="O35" s="6">
        <v>85.7</v>
      </c>
      <c r="P35" s="5">
        <v>107.2</v>
      </c>
      <c r="Q35" s="5">
        <v>9.2</v>
      </c>
      <c r="R35" s="5">
        <v>13.8</v>
      </c>
      <c r="S35" s="5">
        <v>42.4</v>
      </c>
      <c r="T35" s="5">
        <v>63.6</v>
      </c>
      <c r="U35" s="5">
        <v>10</v>
      </c>
      <c r="V35" s="5">
        <v>15</v>
      </c>
      <c r="W35" s="5">
        <v>1.24</v>
      </c>
      <c r="X35" s="5">
        <v>1.86</v>
      </c>
      <c r="Y35" s="5">
        <v>0.04</v>
      </c>
      <c r="Z35" s="5">
        <v>0.07</v>
      </c>
      <c r="AA35" s="5" t="s">
        <v>53</v>
      </c>
      <c r="AB35" s="5">
        <v>0.05</v>
      </c>
      <c r="AC35" s="5">
        <v>0</v>
      </c>
      <c r="AD35" s="5">
        <v>0</v>
      </c>
      <c r="AE35" s="5">
        <v>1.2</v>
      </c>
      <c r="AF35" s="5">
        <v>1.82</v>
      </c>
    </row>
    <row r="36" spans="1:32" ht="36" customHeight="1">
      <c r="A36" s="6">
        <v>35</v>
      </c>
      <c r="B36" s="7" t="s">
        <v>114</v>
      </c>
      <c r="C36" s="6">
        <v>210</v>
      </c>
      <c r="D36" s="6">
        <v>260</v>
      </c>
      <c r="E36" s="21">
        <v>20.3</v>
      </c>
      <c r="F36" s="21">
        <v>25.38</v>
      </c>
      <c r="G36" s="21">
        <v>14.17</v>
      </c>
      <c r="H36" s="21">
        <v>17.74</v>
      </c>
      <c r="I36" s="21">
        <v>17</v>
      </c>
      <c r="J36" s="21">
        <v>21.25</v>
      </c>
      <c r="K36" s="21">
        <v>0.49</v>
      </c>
      <c r="L36" s="21">
        <v>0.67</v>
      </c>
      <c r="M36" s="21">
        <v>35.69</v>
      </c>
      <c r="N36" s="21">
        <v>44.61</v>
      </c>
      <c r="O36" s="21">
        <v>377</v>
      </c>
      <c r="P36" s="22">
        <v>471.25</v>
      </c>
      <c r="Q36" s="22">
        <v>28.5</v>
      </c>
      <c r="R36" s="22">
        <v>35.59</v>
      </c>
      <c r="S36" s="21">
        <v>135.2</v>
      </c>
      <c r="T36" s="21">
        <v>155.3</v>
      </c>
      <c r="U36" s="22">
        <v>14.4</v>
      </c>
      <c r="V36" s="22">
        <v>14.4</v>
      </c>
      <c r="W36" s="22">
        <v>1.5</v>
      </c>
      <c r="X36" s="22">
        <v>1.9</v>
      </c>
      <c r="Y36" s="22">
        <v>0.06</v>
      </c>
      <c r="Z36" s="22">
        <v>0.07</v>
      </c>
      <c r="AA36" s="22">
        <v>0.01</v>
      </c>
      <c r="AB36" s="22">
        <v>0.02</v>
      </c>
      <c r="AC36" s="22">
        <v>1.5</v>
      </c>
      <c r="AD36" s="22">
        <v>1.67</v>
      </c>
      <c r="AE36" s="22">
        <v>1.6</v>
      </c>
      <c r="AF36" s="22">
        <v>1.93</v>
      </c>
    </row>
    <row r="37" spans="1:32" ht="18.75" customHeight="1">
      <c r="A37" s="23"/>
      <c r="B37" s="24"/>
      <c r="C37" s="25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6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27" customHeight="1">
      <c r="A38" s="6" t="s">
        <v>85</v>
      </c>
      <c r="B38" s="7" t="s">
        <v>56</v>
      </c>
      <c r="C38" s="6">
        <v>200</v>
      </c>
      <c r="D38" s="6">
        <v>200</v>
      </c>
      <c r="E38" s="6">
        <v>8.9</v>
      </c>
      <c r="F38" s="6">
        <v>8.9</v>
      </c>
      <c r="G38" s="6">
        <v>0</v>
      </c>
      <c r="H38" s="6">
        <v>0</v>
      </c>
      <c r="I38" s="6">
        <v>3.06</v>
      </c>
      <c r="J38" s="6">
        <v>3.06</v>
      </c>
      <c r="K38" s="6">
        <v>0</v>
      </c>
      <c r="L38" s="6">
        <v>0</v>
      </c>
      <c r="M38" s="6">
        <v>26</v>
      </c>
      <c r="N38" s="6">
        <v>26</v>
      </c>
      <c r="O38" s="6">
        <v>58</v>
      </c>
      <c r="P38" s="5">
        <v>58</v>
      </c>
      <c r="Q38" s="5">
        <v>26</v>
      </c>
      <c r="R38" s="5">
        <v>26</v>
      </c>
      <c r="S38" s="5">
        <v>64</v>
      </c>
      <c r="T38" s="5">
        <v>64</v>
      </c>
      <c r="U38" s="5">
        <v>13</v>
      </c>
      <c r="V38" s="5">
        <v>13</v>
      </c>
      <c r="W38" s="5">
        <v>0.6</v>
      </c>
      <c r="X38" s="5">
        <v>0.6</v>
      </c>
      <c r="Y38" s="5">
        <v>0</v>
      </c>
      <c r="Z38" s="5">
        <v>0</v>
      </c>
      <c r="AA38" s="5">
        <v>0.06</v>
      </c>
      <c r="AB38" s="5">
        <v>0.06</v>
      </c>
      <c r="AC38" s="5">
        <v>17</v>
      </c>
      <c r="AD38" s="5">
        <v>17</v>
      </c>
      <c r="AE38" s="5">
        <v>0.1</v>
      </c>
      <c r="AF38" s="5">
        <v>0.1</v>
      </c>
    </row>
    <row r="39" spans="1:32" ht="30" customHeight="1">
      <c r="A39" s="6">
        <v>8</v>
      </c>
      <c r="B39" s="16" t="s">
        <v>27</v>
      </c>
      <c r="C39" s="6">
        <v>200</v>
      </c>
      <c r="D39" s="6">
        <v>200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20.2</v>
      </c>
      <c r="N39" s="6">
        <v>20.2</v>
      </c>
      <c r="O39" s="6">
        <v>92</v>
      </c>
      <c r="P39" s="5">
        <v>92</v>
      </c>
      <c r="Q39" s="5">
        <v>14</v>
      </c>
      <c r="R39" s="5">
        <v>14</v>
      </c>
      <c r="S39" s="5">
        <v>14</v>
      </c>
      <c r="T39" s="5">
        <v>14</v>
      </c>
      <c r="U39" s="5">
        <v>8</v>
      </c>
      <c r="V39" s="5">
        <v>8</v>
      </c>
      <c r="W39" s="5">
        <v>2.8</v>
      </c>
      <c r="X39" s="5">
        <v>2.8</v>
      </c>
      <c r="Y39" s="5">
        <v>0.022</v>
      </c>
      <c r="Z39" s="5">
        <v>0.022</v>
      </c>
      <c r="AA39" s="5">
        <v>0.022</v>
      </c>
      <c r="AB39" s="5">
        <v>0.022</v>
      </c>
      <c r="AC39" s="5">
        <v>4</v>
      </c>
      <c r="AD39" s="5">
        <v>4</v>
      </c>
      <c r="AE39" s="5">
        <v>0.2</v>
      </c>
      <c r="AF39" s="5">
        <v>0.2</v>
      </c>
    </row>
    <row r="40" spans="1:32" ht="25.5" customHeight="1">
      <c r="A40" s="6"/>
      <c r="B40" s="13" t="s">
        <v>25</v>
      </c>
      <c r="C40" s="6"/>
      <c r="D40" s="6"/>
      <c r="E40" s="14">
        <f aca="true" t="shared" si="4" ref="E40:AF40">SUM(E34:E39)</f>
        <v>32.74</v>
      </c>
      <c r="F40" s="14">
        <f t="shared" si="4"/>
        <v>38.65</v>
      </c>
      <c r="G40" s="14">
        <f t="shared" si="4"/>
        <v>14.17</v>
      </c>
      <c r="H40" s="14">
        <f t="shared" si="4"/>
        <v>17.74</v>
      </c>
      <c r="I40" s="14">
        <f t="shared" si="4"/>
        <v>21.099999999999998</v>
      </c>
      <c r="J40" s="14">
        <f t="shared" si="4"/>
        <v>25.619999999999997</v>
      </c>
      <c r="K40" s="14">
        <f t="shared" si="4"/>
        <v>0.49</v>
      </c>
      <c r="L40" s="14">
        <f t="shared" si="4"/>
        <v>0.67</v>
      </c>
      <c r="M40" s="14">
        <f t="shared" si="4"/>
        <v>99.12</v>
      </c>
      <c r="N40" s="14">
        <f t="shared" si="4"/>
        <v>112.24</v>
      </c>
      <c r="O40" s="14">
        <f t="shared" si="4"/>
        <v>648.9</v>
      </c>
      <c r="P40" s="15">
        <f t="shared" si="4"/>
        <v>764.65</v>
      </c>
      <c r="Q40" s="15">
        <f t="shared" si="4"/>
        <v>91.7</v>
      </c>
      <c r="R40" s="15">
        <f t="shared" si="4"/>
        <v>110.39</v>
      </c>
      <c r="S40" s="15">
        <f t="shared" si="4"/>
        <v>265.6</v>
      </c>
      <c r="T40" s="15">
        <f t="shared" si="4"/>
        <v>308.9</v>
      </c>
      <c r="U40" s="15">
        <f t="shared" si="4"/>
        <v>45.71</v>
      </c>
      <c r="V40" s="15">
        <f t="shared" si="4"/>
        <v>51.03</v>
      </c>
      <c r="W40" s="15">
        <f t="shared" si="4"/>
        <v>6.220000000000001</v>
      </c>
      <c r="X40" s="15">
        <f t="shared" si="4"/>
        <v>8.280000000000001</v>
      </c>
      <c r="Y40" s="15">
        <f t="shared" si="4"/>
        <v>0.142</v>
      </c>
      <c r="Z40" s="15">
        <f t="shared" si="4"/>
        <v>0.202</v>
      </c>
      <c r="AA40" s="15">
        <f t="shared" si="4"/>
        <v>0.162</v>
      </c>
      <c r="AB40" s="15">
        <f t="shared" si="4"/>
        <v>0.252</v>
      </c>
      <c r="AC40" s="15">
        <f t="shared" si="4"/>
        <v>22.5</v>
      </c>
      <c r="AD40" s="15">
        <f t="shared" si="4"/>
        <v>22.67</v>
      </c>
      <c r="AE40" s="15">
        <f t="shared" si="4"/>
        <v>70.3</v>
      </c>
      <c r="AF40" s="15">
        <f t="shared" si="4"/>
        <v>79.45</v>
      </c>
    </row>
    <row r="41" spans="1:32" ht="36" customHeight="1">
      <c r="A41" s="87" t="s">
        <v>26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ht="51" customHeight="1">
      <c r="A42" s="6">
        <v>31</v>
      </c>
      <c r="B42" s="7" t="s">
        <v>44</v>
      </c>
      <c r="C42" s="6">
        <v>250</v>
      </c>
      <c r="D42" s="6">
        <v>300</v>
      </c>
      <c r="E42" s="6">
        <v>4.5</v>
      </c>
      <c r="F42" s="6">
        <v>5.3</v>
      </c>
      <c r="G42" s="6">
        <v>2.7</v>
      </c>
      <c r="H42" s="6">
        <v>3.2</v>
      </c>
      <c r="I42" s="6">
        <v>5.7</v>
      </c>
      <c r="J42" s="6">
        <v>6.8</v>
      </c>
      <c r="K42" s="6">
        <v>0.9</v>
      </c>
      <c r="L42" s="6">
        <v>1.1</v>
      </c>
      <c r="M42" s="6">
        <v>14.9</v>
      </c>
      <c r="N42" s="6">
        <v>17.9</v>
      </c>
      <c r="O42" s="6">
        <v>132</v>
      </c>
      <c r="P42" s="5">
        <v>158.4</v>
      </c>
      <c r="Q42" s="5">
        <v>30</v>
      </c>
      <c r="R42" s="5">
        <v>34.7</v>
      </c>
      <c r="S42" s="5">
        <v>44.5</v>
      </c>
      <c r="T42" s="5">
        <v>52.2</v>
      </c>
      <c r="U42" s="5">
        <v>10</v>
      </c>
      <c r="V42" s="5">
        <v>20</v>
      </c>
      <c r="W42" s="5">
        <v>0.6</v>
      </c>
      <c r="X42" s="5">
        <v>0.8</v>
      </c>
      <c r="Y42" s="5">
        <v>0.12</v>
      </c>
      <c r="Z42" s="5">
        <v>0.15</v>
      </c>
      <c r="AA42" s="5">
        <v>0.05</v>
      </c>
      <c r="AB42" s="5">
        <v>0.1</v>
      </c>
      <c r="AC42" s="5">
        <v>7</v>
      </c>
      <c r="AD42" s="5">
        <v>9</v>
      </c>
      <c r="AE42" s="5">
        <v>2.1</v>
      </c>
      <c r="AF42" s="5">
        <v>2.6</v>
      </c>
    </row>
    <row r="43" spans="1:32" ht="36" customHeight="1">
      <c r="A43" s="8">
        <v>19</v>
      </c>
      <c r="B43" s="7" t="s">
        <v>133</v>
      </c>
      <c r="C43" s="6">
        <v>200</v>
      </c>
      <c r="D43" s="6">
        <v>250</v>
      </c>
      <c r="E43" s="6">
        <v>6.81</v>
      </c>
      <c r="F43" s="6">
        <v>9.08</v>
      </c>
      <c r="G43" s="6"/>
      <c r="H43" s="6"/>
      <c r="I43" s="6">
        <v>12.36</v>
      </c>
      <c r="J43" s="6">
        <v>14.56</v>
      </c>
      <c r="K43" s="6"/>
      <c r="L43" s="6"/>
      <c r="M43" s="6">
        <v>17.1</v>
      </c>
      <c r="N43" s="6">
        <v>20.3</v>
      </c>
      <c r="O43" s="6">
        <v>271.01</v>
      </c>
      <c r="P43" s="5">
        <v>296.5</v>
      </c>
      <c r="Q43" s="5">
        <v>24.44</v>
      </c>
      <c r="R43" s="5">
        <v>32.59</v>
      </c>
      <c r="S43" s="5">
        <v>1.21</v>
      </c>
      <c r="T43" s="5">
        <v>1.68</v>
      </c>
      <c r="U43" s="5">
        <v>20.5</v>
      </c>
      <c r="V43" s="5">
        <v>22.03</v>
      </c>
      <c r="W43" s="5">
        <v>0.032</v>
      </c>
      <c r="X43" s="5">
        <v>0.043</v>
      </c>
      <c r="Y43" s="5">
        <v>0.09</v>
      </c>
      <c r="Z43" s="5">
        <v>0.01</v>
      </c>
      <c r="AA43" s="5">
        <v>0.011</v>
      </c>
      <c r="AB43" s="5">
        <v>0.012</v>
      </c>
      <c r="AC43" s="5">
        <v>9.69</v>
      </c>
      <c r="AD43" s="5">
        <v>12.35</v>
      </c>
      <c r="AE43" s="5">
        <v>0.04</v>
      </c>
      <c r="AF43" s="15"/>
    </row>
    <row r="44" spans="1:32" ht="36" customHeight="1">
      <c r="A44" s="28"/>
      <c r="B44" s="39" t="s">
        <v>136</v>
      </c>
      <c r="C44" s="28">
        <v>30</v>
      </c>
      <c r="D44" s="28">
        <v>30</v>
      </c>
      <c r="E44" s="28">
        <v>1.35</v>
      </c>
      <c r="F44" s="28">
        <v>1.35</v>
      </c>
      <c r="G44" s="28">
        <v>0.2</v>
      </c>
      <c r="H44" s="28">
        <v>0.4</v>
      </c>
      <c r="I44" s="28">
        <v>5.4</v>
      </c>
      <c r="J44" s="28">
        <v>5.4</v>
      </c>
      <c r="K44" s="28">
        <v>0</v>
      </c>
      <c r="L44" s="28">
        <v>0</v>
      </c>
      <c r="M44" s="28">
        <v>18.9</v>
      </c>
      <c r="N44" s="28">
        <v>18.9</v>
      </c>
      <c r="O44" s="28">
        <v>111</v>
      </c>
      <c r="P44" s="40">
        <v>111</v>
      </c>
      <c r="Q44" s="40">
        <v>10</v>
      </c>
      <c r="R44" s="40">
        <v>20</v>
      </c>
      <c r="S44" s="40">
        <v>8</v>
      </c>
      <c r="T44" s="40">
        <v>16</v>
      </c>
      <c r="U44" s="40">
        <v>6</v>
      </c>
      <c r="V44" s="2">
        <v>12</v>
      </c>
      <c r="W44" s="40">
        <v>0.5</v>
      </c>
      <c r="X44" s="41">
        <v>1</v>
      </c>
      <c r="Y44" s="42">
        <v>0.02</v>
      </c>
      <c r="Z44" s="42">
        <v>0.04</v>
      </c>
      <c r="AA44" s="43">
        <v>0.04</v>
      </c>
      <c r="AB44" s="42">
        <v>0.08</v>
      </c>
      <c r="AC44" s="41">
        <v>3</v>
      </c>
      <c r="AD44" s="41">
        <v>6</v>
      </c>
      <c r="AE44" s="41">
        <v>0.4</v>
      </c>
      <c r="AF44" s="41">
        <v>0.8</v>
      </c>
    </row>
    <row r="45" spans="1:32" ht="1.5" customHeight="1">
      <c r="A45" s="8" t="s">
        <v>103</v>
      </c>
      <c r="B45" s="7" t="s">
        <v>102</v>
      </c>
      <c r="C45" s="6">
        <v>40</v>
      </c>
      <c r="D45" s="6">
        <v>50</v>
      </c>
      <c r="E45" s="6">
        <v>2.24</v>
      </c>
      <c r="F45" s="6">
        <v>3.07</v>
      </c>
      <c r="G45" s="6"/>
      <c r="H45" s="6"/>
      <c r="I45" s="6">
        <v>0.8</v>
      </c>
      <c r="J45" s="6">
        <v>1.07</v>
      </c>
      <c r="K45" s="6"/>
      <c r="L45" s="6"/>
      <c r="M45" s="6">
        <v>16.7</v>
      </c>
      <c r="N45" s="6">
        <v>20.9</v>
      </c>
      <c r="O45" s="6">
        <v>85.7</v>
      </c>
      <c r="P45" s="5">
        <v>107.2</v>
      </c>
      <c r="Q45" s="5">
        <v>9.2</v>
      </c>
      <c r="R45" s="5">
        <v>13.8</v>
      </c>
      <c r="S45" s="5">
        <v>42.4</v>
      </c>
      <c r="T45" s="5">
        <v>63.6</v>
      </c>
      <c r="U45" s="5">
        <v>10</v>
      </c>
      <c r="V45" s="5">
        <v>15</v>
      </c>
      <c r="W45" s="5">
        <v>1.24</v>
      </c>
      <c r="X45" s="5">
        <v>1.86</v>
      </c>
      <c r="Y45" s="5">
        <v>0.04</v>
      </c>
      <c r="Z45" s="5">
        <v>0.07</v>
      </c>
      <c r="AA45" s="5">
        <v>0.04</v>
      </c>
      <c r="AB45" s="5">
        <v>0.05</v>
      </c>
      <c r="AC45" s="5">
        <v>0</v>
      </c>
      <c r="AD45" s="5">
        <v>0</v>
      </c>
      <c r="AE45" s="5">
        <v>1.2</v>
      </c>
      <c r="AF45" s="5">
        <v>1.82</v>
      </c>
    </row>
    <row r="46" spans="1:32" ht="54" customHeight="1">
      <c r="A46" s="6">
        <v>21</v>
      </c>
      <c r="B46" s="52" t="s">
        <v>52</v>
      </c>
      <c r="C46" s="6">
        <v>0.115</v>
      </c>
      <c r="D46" s="6">
        <v>0.115</v>
      </c>
      <c r="E46" s="6">
        <v>2.2</v>
      </c>
      <c r="F46" s="6">
        <v>2.2</v>
      </c>
      <c r="G46" s="6">
        <v>2.2</v>
      </c>
      <c r="H46" s="6">
        <v>2.2</v>
      </c>
      <c r="I46" s="6">
        <v>5</v>
      </c>
      <c r="J46" s="6">
        <v>5</v>
      </c>
      <c r="K46" s="6">
        <v>5</v>
      </c>
      <c r="L46" s="6">
        <v>5</v>
      </c>
      <c r="M46" s="6">
        <v>16</v>
      </c>
      <c r="N46" s="6">
        <v>16</v>
      </c>
      <c r="O46" s="6">
        <v>120</v>
      </c>
      <c r="P46" s="5">
        <v>120</v>
      </c>
      <c r="Q46" s="5">
        <v>28</v>
      </c>
      <c r="R46" s="5">
        <v>28</v>
      </c>
      <c r="S46" s="5">
        <v>32</v>
      </c>
      <c r="T46" s="5">
        <v>32</v>
      </c>
      <c r="U46" s="5">
        <v>20</v>
      </c>
      <c r="V46" s="5">
        <v>20</v>
      </c>
      <c r="W46" s="5">
        <v>0.04</v>
      </c>
      <c r="X46" s="5">
        <v>0.04</v>
      </c>
      <c r="Y46" s="5">
        <v>1</v>
      </c>
      <c r="Z46" s="5">
        <v>1</v>
      </c>
      <c r="AA46" s="5">
        <v>2.3</v>
      </c>
      <c r="AB46" s="5">
        <v>2.3</v>
      </c>
      <c r="AC46" s="5">
        <v>0.8</v>
      </c>
      <c r="AD46" s="5">
        <v>0.8</v>
      </c>
      <c r="AE46" s="5">
        <v>1.2</v>
      </c>
      <c r="AF46" s="5">
        <v>1.2</v>
      </c>
    </row>
    <row r="47" spans="1:32" ht="21" customHeight="1">
      <c r="A47" s="6"/>
      <c r="B47" s="13" t="s">
        <v>38</v>
      </c>
      <c r="C47" s="14"/>
      <c r="D47" s="14"/>
      <c r="E47" s="14">
        <f>E42+E43+E44+E45+E46</f>
        <v>17.099999999999998</v>
      </c>
      <c r="F47" s="14">
        <f aca="true" t="shared" si="5" ref="F47:AF47">F42+F43+F44+F45+F46</f>
        <v>20.999999999999996</v>
      </c>
      <c r="G47" s="14">
        <f t="shared" si="5"/>
        <v>5.1000000000000005</v>
      </c>
      <c r="H47" s="14">
        <f t="shared" si="5"/>
        <v>5.800000000000001</v>
      </c>
      <c r="I47" s="14">
        <f t="shared" si="5"/>
        <v>29.26</v>
      </c>
      <c r="J47" s="14">
        <f t="shared" si="5"/>
        <v>32.83</v>
      </c>
      <c r="K47" s="14">
        <f t="shared" si="5"/>
        <v>5.9</v>
      </c>
      <c r="L47" s="14">
        <f t="shared" si="5"/>
        <v>6.1</v>
      </c>
      <c r="M47" s="14">
        <f t="shared" si="5"/>
        <v>83.6</v>
      </c>
      <c r="N47" s="14">
        <f t="shared" si="5"/>
        <v>94</v>
      </c>
      <c r="O47" s="14">
        <f t="shared" si="5"/>
        <v>719.71</v>
      </c>
      <c r="P47" s="14">
        <f t="shared" si="5"/>
        <v>793.1</v>
      </c>
      <c r="Q47" s="14">
        <f t="shared" si="5"/>
        <v>101.64</v>
      </c>
      <c r="R47" s="14">
        <f t="shared" si="5"/>
        <v>129.09</v>
      </c>
      <c r="S47" s="14">
        <f t="shared" si="5"/>
        <v>128.11</v>
      </c>
      <c r="T47" s="14">
        <f t="shared" si="5"/>
        <v>165.48</v>
      </c>
      <c r="U47" s="14">
        <f t="shared" si="5"/>
        <v>66.5</v>
      </c>
      <c r="V47" s="14">
        <f t="shared" si="5"/>
        <v>89.03</v>
      </c>
      <c r="W47" s="14">
        <f t="shared" si="5"/>
        <v>2.412</v>
      </c>
      <c r="X47" s="14">
        <f t="shared" si="5"/>
        <v>3.7430000000000003</v>
      </c>
      <c r="Y47" s="14">
        <f t="shared" si="5"/>
        <v>1.27</v>
      </c>
      <c r="Z47" s="14">
        <f t="shared" si="5"/>
        <v>1.27</v>
      </c>
      <c r="AA47" s="14">
        <f t="shared" si="5"/>
        <v>2.441</v>
      </c>
      <c r="AB47" s="14">
        <f t="shared" si="5"/>
        <v>2.542</v>
      </c>
      <c r="AC47" s="14">
        <f t="shared" si="5"/>
        <v>20.49</v>
      </c>
      <c r="AD47" s="14">
        <f t="shared" si="5"/>
        <v>28.150000000000002</v>
      </c>
      <c r="AE47" s="14">
        <f t="shared" si="5"/>
        <v>4.94</v>
      </c>
      <c r="AF47" s="14">
        <f t="shared" si="5"/>
        <v>6.420000000000001</v>
      </c>
    </row>
    <row r="48" spans="1:32" ht="15.75">
      <c r="A48" s="62"/>
      <c r="B48" s="63" t="s">
        <v>28</v>
      </c>
      <c r="C48" s="64"/>
      <c r="D48" s="64"/>
      <c r="E48" s="65">
        <f>E40+E47</f>
        <v>49.84</v>
      </c>
      <c r="F48" s="65">
        <f aca="true" t="shared" si="6" ref="F48:AF48">F40+F47</f>
        <v>59.64999999999999</v>
      </c>
      <c r="G48" s="65">
        <f t="shared" si="6"/>
        <v>19.27</v>
      </c>
      <c r="H48" s="65">
        <f t="shared" si="6"/>
        <v>23.54</v>
      </c>
      <c r="I48" s="65">
        <f t="shared" si="6"/>
        <v>50.36</v>
      </c>
      <c r="J48" s="65">
        <f t="shared" si="6"/>
        <v>58.449999999999996</v>
      </c>
      <c r="K48" s="65">
        <f t="shared" si="6"/>
        <v>6.390000000000001</v>
      </c>
      <c r="L48" s="65">
        <f t="shared" si="6"/>
        <v>6.77</v>
      </c>
      <c r="M48" s="65">
        <f t="shared" si="6"/>
        <v>182.72</v>
      </c>
      <c r="N48" s="65">
        <f t="shared" si="6"/>
        <v>206.24</v>
      </c>
      <c r="O48" s="65">
        <f t="shared" si="6"/>
        <v>1368.6100000000001</v>
      </c>
      <c r="P48" s="65">
        <f t="shared" si="6"/>
        <v>1557.75</v>
      </c>
      <c r="Q48" s="65">
        <f t="shared" si="6"/>
        <v>193.34</v>
      </c>
      <c r="R48" s="65">
        <f t="shared" si="6"/>
        <v>239.48000000000002</v>
      </c>
      <c r="S48" s="65">
        <f t="shared" si="6"/>
        <v>393.71000000000004</v>
      </c>
      <c r="T48" s="65">
        <f t="shared" si="6"/>
        <v>474.38</v>
      </c>
      <c r="U48" s="65">
        <f t="shared" si="6"/>
        <v>112.21000000000001</v>
      </c>
      <c r="V48" s="65">
        <f t="shared" si="6"/>
        <v>140.06</v>
      </c>
      <c r="W48" s="65">
        <f t="shared" si="6"/>
        <v>8.632000000000001</v>
      </c>
      <c r="X48" s="65">
        <f t="shared" si="6"/>
        <v>12.023000000000001</v>
      </c>
      <c r="Y48" s="65">
        <f t="shared" si="6"/>
        <v>1.412</v>
      </c>
      <c r="Z48" s="65">
        <f t="shared" si="6"/>
        <v>1.472</v>
      </c>
      <c r="AA48" s="65">
        <f t="shared" si="6"/>
        <v>2.6029999999999998</v>
      </c>
      <c r="AB48" s="65">
        <f t="shared" si="6"/>
        <v>2.7939999999999996</v>
      </c>
      <c r="AC48" s="65">
        <f t="shared" si="6"/>
        <v>42.989999999999995</v>
      </c>
      <c r="AD48" s="65">
        <f t="shared" si="6"/>
        <v>50.82000000000001</v>
      </c>
      <c r="AE48" s="65">
        <f t="shared" si="6"/>
        <v>75.24</v>
      </c>
      <c r="AF48" s="65">
        <f t="shared" si="6"/>
        <v>85.87</v>
      </c>
    </row>
    <row r="49" spans="1:32" ht="267" customHeight="1">
      <c r="A49" s="32"/>
      <c r="B49" s="69"/>
      <c r="C49" s="33"/>
      <c r="D49" s="33"/>
      <c r="E49" s="33"/>
      <c r="F49" s="33"/>
      <c r="G49" s="34"/>
      <c r="H49" s="33"/>
      <c r="I49" s="33"/>
      <c r="J49" s="33"/>
      <c r="K49" s="33"/>
      <c r="L49" s="34"/>
      <c r="M49" s="33"/>
      <c r="N49" s="33"/>
      <c r="O49" s="33"/>
      <c r="P49" s="35"/>
      <c r="Q49" s="35"/>
      <c r="R49" s="36"/>
      <c r="S49" s="35"/>
      <c r="T49" s="35"/>
      <c r="U49" s="37"/>
      <c r="V49" s="37"/>
      <c r="W49" s="37"/>
      <c r="X49" s="37"/>
      <c r="Y49" s="35"/>
      <c r="Z49" s="35"/>
      <c r="AA49" s="35"/>
      <c r="AB49" s="35"/>
      <c r="AC49" s="35"/>
      <c r="AD49" s="35"/>
      <c r="AE49" s="35"/>
      <c r="AF49" s="38"/>
    </row>
    <row r="50" spans="1:32" ht="30" customHeight="1">
      <c r="A50" s="81" t="s">
        <v>33</v>
      </c>
      <c r="B50" s="11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21" customHeight="1">
      <c r="A51" s="87" t="s">
        <v>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ht="27" customHeight="1">
      <c r="A52" s="84" t="s">
        <v>1</v>
      </c>
      <c r="B52" s="88" t="s">
        <v>2</v>
      </c>
      <c r="C52" s="84" t="s">
        <v>3</v>
      </c>
      <c r="D52" s="84"/>
      <c r="E52" s="84" t="s">
        <v>4</v>
      </c>
      <c r="F52" s="84"/>
      <c r="G52" s="84"/>
      <c r="H52" s="84"/>
      <c r="I52" s="84"/>
      <c r="J52" s="84"/>
      <c r="K52" s="84"/>
      <c r="L52" s="84"/>
      <c r="M52" s="84"/>
      <c r="N52" s="84"/>
      <c r="O52" s="84" t="s">
        <v>34</v>
      </c>
      <c r="P52" s="84"/>
      <c r="Q52" s="88" t="s">
        <v>6</v>
      </c>
      <c r="R52" s="88"/>
      <c r="S52" s="88"/>
      <c r="T52" s="88"/>
      <c r="U52" s="88"/>
      <c r="V52" s="88"/>
      <c r="W52" s="88"/>
      <c r="X52" s="88"/>
      <c r="Y52" s="82" t="s">
        <v>7</v>
      </c>
      <c r="Z52" s="82"/>
      <c r="AA52" s="82"/>
      <c r="AB52" s="82"/>
      <c r="AC52" s="82"/>
      <c r="AD52" s="82"/>
      <c r="AE52" s="82"/>
      <c r="AF52" s="82"/>
    </row>
    <row r="53" spans="1:32" ht="15" customHeight="1">
      <c r="A53" s="84"/>
      <c r="B53" s="88"/>
      <c r="C53" s="84" t="s">
        <v>68</v>
      </c>
      <c r="D53" s="84" t="s">
        <v>69</v>
      </c>
      <c r="E53" s="83" t="s">
        <v>8</v>
      </c>
      <c r="F53" s="83"/>
      <c r="G53" s="83"/>
      <c r="H53" s="83"/>
      <c r="I53" s="83" t="s">
        <v>9</v>
      </c>
      <c r="J53" s="83"/>
      <c r="K53" s="83"/>
      <c r="L53" s="83"/>
      <c r="M53" s="84" t="s">
        <v>10</v>
      </c>
      <c r="N53" s="84"/>
      <c r="O53" s="84" t="s">
        <v>68</v>
      </c>
      <c r="P53" s="88" t="s">
        <v>70</v>
      </c>
      <c r="Q53" s="82" t="s">
        <v>11</v>
      </c>
      <c r="R53" s="82"/>
      <c r="S53" s="82" t="s">
        <v>12</v>
      </c>
      <c r="T53" s="82"/>
      <c r="U53" s="82" t="s">
        <v>13</v>
      </c>
      <c r="V53" s="82"/>
      <c r="W53" s="82" t="s">
        <v>14</v>
      </c>
      <c r="X53" s="82"/>
      <c r="Y53" s="82" t="s">
        <v>15</v>
      </c>
      <c r="Z53" s="82"/>
      <c r="AA53" s="82" t="s">
        <v>16</v>
      </c>
      <c r="AB53" s="82"/>
      <c r="AC53" s="82" t="s">
        <v>17</v>
      </c>
      <c r="AD53" s="82"/>
      <c r="AE53" s="82" t="s">
        <v>18</v>
      </c>
      <c r="AF53" s="82"/>
    </row>
    <row r="54" spans="1:32" ht="16.5" customHeight="1">
      <c r="A54" s="84"/>
      <c r="B54" s="88"/>
      <c r="C54" s="84"/>
      <c r="D54" s="84"/>
      <c r="E54" s="83" t="s">
        <v>19</v>
      </c>
      <c r="F54" s="83"/>
      <c r="G54" s="84"/>
      <c r="H54" s="84"/>
      <c r="I54" s="83" t="s">
        <v>19</v>
      </c>
      <c r="J54" s="83"/>
      <c r="K54" s="84"/>
      <c r="L54" s="84"/>
      <c r="M54" s="84"/>
      <c r="N54" s="84"/>
      <c r="O54" s="84"/>
      <c r="P54" s="88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</row>
    <row r="55" spans="1:32" ht="29.25" customHeight="1">
      <c r="A55" s="84"/>
      <c r="B55" s="88"/>
      <c r="C55" s="84"/>
      <c r="D55" s="84"/>
      <c r="E55" s="3" t="s">
        <v>66</v>
      </c>
      <c r="F55" s="3" t="s">
        <v>67</v>
      </c>
      <c r="G55" s="3"/>
      <c r="H55" s="3"/>
      <c r="I55" s="3" t="s">
        <v>66</v>
      </c>
      <c r="J55" s="3" t="s">
        <v>67</v>
      </c>
      <c r="K55" s="3"/>
      <c r="L55" s="3" t="s">
        <v>23</v>
      </c>
      <c r="M55" s="3" t="s">
        <v>66</v>
      </c>
      <c r="N55" s="3" t="s">
        <v>67</v>
      </c>
      <c r="O55" s="84"/>
      <c r="P55" s="88"/>
      <c r="Q55" s="3" t="s">
        <v>66</v>
      </c>
      <c r="R55" s="3" t="s">
        <v>67</v>
      </c>
      <c r="S55" s="3" t="s">
        <v>66</v>
      </c>
      <c r="T55" s="3" t="s">
        <v>67</v>
      </c>
      <c r="U55" s="3" t="s">
        <v>66</v>
      </c>
      <c r="V55" s="3" t="s">
        <v>67</v>
      </c>
      <c r="W55" s="3" t="s">
        <v>66</v>
      </c>
      <c r="X55" s="3" t="s">
        <v>67</v>
      </c>
      <c r="Y55" s="3" t="s">
        <v>66</v>
      </c>
      <c r="Z55" s="3" t="s">
        <v>67</v>
      </c>
      <c r="AA55" s="3" t="s">
        <v>66</v>
      </c>
      <c r="AB55" s="3" t="s">
        <v>67</v>
      </c>
      <c r="AC55" s="3" t="s">
        <v>66</v>
      </c>
      <c r="AD55" s="3" t="s">
        <v>67</v>
      </c>
      <c r="AE55" s="3" t="s">
        <v>66</v>
      </c>
      <c r="AF55" s="3" t="s">
        <v>67</v>
      </c>
    </row>
    <row r="56" spans="1:32" ht="37.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57.75" customHeight="1">
      <c r="A57" s="6">
        <v>399</v>
      </c>
      <c r="B57" s="7" t="s">
        <v>57</v>
      </c>
      <c r="C57" s="6">
        <v>180</v>
      </c>
      <c r="D57" s="6">
        <v>240</v>
      </c>
      <c r="E57" s="6">
        <v>6.52</v>
      </c>
      <c r="F57" s="6">
        <v>9.78</v>
      </c>
      <c r="G57" s="6"/>
      <c r="H57" s="6"/>
      <c r="I57" s="6">
        <v>3.71</v>
      </c>
      <c r="J57" s="6">
        <v>5.56</v>
      </c>
      <c r="K57" s="6"/>
      <c r="L57" s="6">
        <v>2.89</v>
      </c>
      <c r="M57" s="6">
        <v>40.47</v>
      </c>
      <c r="N57" s="6">
        <v>60.71</v>
      </c>
      <c r="O57" s="6">
        <v>221</v>
      </c>
      <c r="P57" s="5">
        <v>331.5</v>
      </c>
      <c r="Q57" s="5">
        <v>83.5</v>
      </c>
      <c r="R57" s="5">
        <v>125.25</v>
      </c>
      <c r="S57" s="5">
        <v>106.74</v>
      </c>
      <c r="T57" s="5">
        <v>160.11</v>
      </c>
      <c r="U57" s="5">
        <v>25.37</v>
      </c>
      <c r="V57" s="5">
        <v>38.05</v>
      </c>
      <c r="W57" s="5">
        <v>1.11</v>
      </c>
      <c r="X57" s="5">
        <v>1.66</v>
      </c>
      <c r="Y57" s="5">
        <v>0.12</v>
      </c>
      <c r="Z57" s="5">
        <v>0.18</v>
      </c>
      <c r="AA57" s="5">
        <v>0.11</v>
      </c>
      <c r="AB57" s="5">
        <v>0.165</v>
      </c>
      <c r="AC57" s="5">
        <v>0.1</v>
      </c>
      <c r="AD57" s="5">
        <v>0.15</v>
      </c>
      <c r="AE57" s="5">
        <v>0.93</v>
      </c>
      <c r="AF57" s="5">
        <v>1.4</v>
      </c>
    </row>
    <row r="58" spans="1:34" ht="36.75" customHeight="1">
      <c r="A58" s="6">
        <v>338</v>
      </c>
      <c r="B58" s="7" t="s">
        <v>60</v>
      </c>
      <c r="C58" s="6">
        <v>150</v>
      </c>
      <c r="D58" s="6">
        <v>150</v>
      </c>
      <c r="E58" s="6">
        <v>2.26</v>
      </c>
      <c r="F58" s="6">
        <v>2.26</v>
      </c>
      <c r="G58" s="6"/>
      <c r="H58" s="6"/>
      <c r="I58" s="6">
        <v>0.76</v>
      </c>
      <c r="J58" s="6">
        <v>0.76</v>
      </c>
      <c r="K58" s="6"/>
      <c r="L58" s="6">
        <v>0.3</v>
      </c>
      <c r="M58" s="6">
        <v>28.5</v>
      </c>
      <c r="N58" s="6">
        <v>28.5</v>
      </c>
      <c r="O58" s="6">
        <v>141.76</v>
      </c>
      <c r="P58" s="5">
        <v>141.76</v>
      </c>
      <c r="Q58" s="5">
        <v>51</v>
      </c>
      <c r="R58" s="5">
        <v>51</v>
      </c>
      <c r="S58" s="5">
        <v>35</v>
      </c>
      <c r="T58" s="5">
        <v>35</v>
      </c>
      <c r="U58" s="5">
        <v>20</v>
      </c>
      <c r="V58" s="5">
        <v>20</v>
      </c>
      <c r="W58" s="5">
        <v>0.5</v>
      </c>
      <c r="X58" s="5">
        <v>0.5</v>
      </c>
      <c r="Y58" s="5">
        <v>0.06</v>
      </c>
      <c r="Z58" s="5">
        <v>0.06</v>
      </c>
      <c r="AA58" s="5">
        <v>0.02</v>
      </c>
      <c r="AB58" s="5">
        <v>0.02</v>
      </c>
      <c r="AC58" s="5">
        <v>90</v>
      </c>
      <c r="AD58" s="5">
        <v>90</v>
      </c>
      <c r="AE58" s="5">
        <v>0.3</v>
      </c>
      <c r="AF58" s="5">
        <v>0.3</v>
      </c>
      <c r="AG58" s="61"/>
      <c r="AH58" s="61"/>
    </row>
    <row r="59" spans="1:32" ht="7.5" customHeight="1" hidden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23.25" customHeight="1">
      <c r="A60" s="6" t="s">
        <v>85</v>
      </c>
      <c r="B60" s="7" t="s">
        <v>56</v>
      </c>
      <c r="C60" s="6">
        <v>200</v>
      </c>
      <c r="D60" s="6">
        <v>200</v>
      </c>
      <c r="E60" s="6">
        <v>8.9</v>
      </c>
      <c r="F60" s="6">
        <v>8.9</v>
      </c>
      <c r="G60" s="6">
        <v>0</v>
      </c>
      <c r="H60" s="6">
        <v>0</v>
      </c>
      <c r="I60" s="6">
        <v>3.06</v>
      </c>
      <c r="J60" s="6">
        <v>3.06</v>
      </c>
      <c r="K60" s="6">
        <v>0</v>
      </c>
      <c r="L60" s="6">
        <v>0</v>
      </c>
      <c r="M60" s="6">
        <v>26</v>
      </c>
      <c r="N60" s="6">
        <v>26</v>
      </c>
      <c r="O60" s="6">
        <v>58</v>
      </c>
      <c r="P60" s="5">
        <v>58</v>
      </c>
      <c r="Q60" s="5">
        <v>26</v>
      </c>
      <c r="R60" s="5">
        <v>26</v>
      </c>
      <c r="S60" s="5">
        <v>64</v>
      </c>
      <c r="T60" s="5">
        <v>64</v>
      </c>
      <c r="U60" s="5">
        <v>13</v>
      </c>
      <c r="V60" s="5">
        <v>13</v>
      </c>
      <c r="W60" s="5">
        <v>0.6</v>
      </c>
      <c r="X60" s="5">
        <v>0.6</v>
      </c>
      <c r="Y60" s="5">
        <v>0</v>
      </c>
      <c r="Z60" s="5">
        <v>0</v>
      </c>
      <c r="AA60" s="5">
        <v>0.06</v>
      </c>
      <c r="AB60" s="5">
        <v>0.06</v>
      </c>
      <c r="AC60" s="5">
        <v>17</v>
      </c>
      <c r="AD60" s="5">
        <v>17</v>
      </c>
      <c r="AE60" s="5">
        <v>0.1</v>
      </c>
      <c r="AF60" s="5">
        <v>0.1</v>
      </c>
    </row>
    <row r="61" spans="1:32" ht="35.25" customHeight="1">
      <c r="A61" s="6"/>
      <c r="B61" s="9" t="s">
        <v>107</v>
      </c>
      <c r="C61" s="3">
        <v>20</v>
      </c>
      <c r="D61" s="3">
        <v>40</v>
      </c>
      <c r="E61" s="3">
        <v>1.44</v>
      </c>
      <c r="F61" s="6">
        <v>2.88</v>
      </c>
      <c r="G61" s="6"/>
      <c r="H61" s="6">
        <v>1.4</v>
      </c>
      <c r="I61" s="6">
        <v>4.62</v>
      </c>
      <c r="J61" s="6">
        <v>9.24</v>
      </c>
      <c r="K61" s="6">
        <v>0.8</v>
      </c>
      <c r="L61" s="6"/>
      <c r="M61" s="6">
        <v>11.76</v>
      </c>
      <c r="N61" s="6">
        <v>23.52</v>
      </c>
      <c r="O61" s="6">
        <v>95.6</v>
      </c>
      <c r="P61" s="5">
        <v>191.2</v>
      </c>
      <c r="Q61" s="5">
        <v>33</v>
      </c>
      <c r="R61" s="5">
        <v>66</v>
      </c>
      <c r="S61" s="5">
        <v>25</v>
      </c>
      <c r="T61" s="5">
        <v>50</v>
      </c>
      <c r="U61" s="5">
        <v>6</v>
      </c>
      <c r="V61" s="5">
        <v>12</v>
      </c>
      <c r="W61" s="5">
        <v>0.4</v>
      </c>
      <c r="X61" s="5">
        <v>0.8</v>
      </c>
      <c r="Y61" s="10">
        <v>0.01</v>
      </c>
      <c r="Z61" s="10">
        <v>0.02</v>
      </c>
      <c r="AA61" s="11">
        <v>0.04</v>
      </c>
      <c r="AB61" s="10">
        <v>0.08</v>
      </c>
      <c r="AC61" s="12">
        <v>0.3</v>
      </c>
      <c r="AD61" s="12">
        <v>0.6</v>
      </c>
      <c r="AE61" s="5">
        <v>0</v>
      </c>
      <c r="AF61" s="5">
        <v>0</v>
      </c>
    </row>
    <row r="62" spans="1:32" ht="40.5" customHeight="1">
      <c r="A62" s="8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20.25" customHeight="1">
      <c r="A63" s="8"/>
      <c r="B63" s="13" t="s">
        <v>25</v>
      </c>
      <c r="C63" s="14"/>
      <c r="D63" s="14"/>
      <c r="E63" s="14">
        <f aca="true" t="shared" si="7" ref="E63:AF63">SUM(E56:E62)</f>
        <v>19.12</v>
      </c>
      <c r="F63" s="14">
        <f t="shared" si="7"/>
        <v>23.819999999999997</v>
      </c>
      <c r="G63" s="14">
        <f t="shared" si="7"/>
        <v>0</v>
      </c>
      <c r="H63" s="14">
        <f t="shared" si="7"/>
        <v>1.4</v>
      </c>
      <c r="I63" s="14">
        <f t="shared" si="7"/>
        <v>12.149999999999999</v>
      </c>
      <c r="J63" s="14">
        <f t="shared" si="7"/>
        <v>18.619999999999997</v>
      </c>
      <c r="K63" s="14">
        <f t="shared" si="7"/>
        <v>0.8</v>
      </c>
      <c r="L63" s="14">
        <f t="shared" si="7"/>
        <v>3.19</v>
      </c>
      <c r="M63" s="14">
        <f t="shared" si="7"/>
        <v>106.73</v>
      </c>
      <c r="N63" s="14">
        <f t="shared" si="7"/>
        <v>138.73000000000002</v>
      </c>
      <c r="O63" s="14">
        <f t="shared" si="7"/>
        <v>516.36</v>
      </c>
      <c r="P63" s="15">
        <f t="shared" si="7"/>
        <v>722.46</v>
      </c>
      <c r="Q63" s="15">
        <f t="shared" si="7"/>
        <v>193.5</v>
      </c>
      <c r="R63" s="15">
        <f t="shared" si="7"/>
        <v>268.25</v>
      </c>
      <c r="S63" s="15">
        <f t="shared" si="7"/>
        <v>230.74</v>
      </c>
      <c r="T63" s="15">
        <f t="shared" si="7"/>
        <v>309.11</v>
      </c>
      <c r="U63" s="15">
        <f t="shared" si="7"/>
        <v>64.37</v>
      </c>
      <c r="V63" s="15">
        <f t="shared" si="7"/>
        <v>83.05</v>
      </c>
      <c r="W63" s="15">
        <f t="shared" si="7"/>
        <v>2.61</v>
      </c>
      <c r="X63" s="15">
        <f t="shared" si="7"/>
        <v>3.5600000000000005</v>
      </c>
      <c r="Y63" s="15">
        <f t="shared" si="7"/>
        <v>0.19</v>
      </c>
      <c r="Z63" s="15">
        <f t="shared" si="7"/>
        <v>0.26</v>
      </c>
      <c r="AA63" s="15">
        <f t="shared" si="7"/>
        <v>0.23</v>
      </c>
      <c r="AB63" s="15">
        <f t="shared" si="7"/>
        <v>0.325</v>
      </c>
      <c r="AC63" s="15">
        <f t="shared" si="7"/>
        <v>107.39999999999999</v>
      </c>
      <c r="AD63" s="15">
        <f t="shared" si="7"/>
        <v>107.75</v>
      </c>
      <c r="AE63" s="15">
        <f t="shared" si="7"/>
        <v>1.33</v>
      </c>
      <c r="AF63" s="19">
        <f t="shared" si="7"/>
        <v>1.8</v>
      </c>
    </row>
    <row r="64" spans="1:32" ht="20.25" customHeight="1">
      <c r="A64" s="87" t="s">
        <v>26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</row>
    <row r="65" spans="1:32" ht="74.25" customHeight="1">
      <c r="A65" s="3">
        <v>27</v>
      </c>
      <c r="B65" s="7" t="s">
        <v>145</v>
      </c>
      <c r="C65" s="6">
        <v>200</v>
      </c>
      <c r="D65" s="6">
        <v>250</v>
      </c>
      <c r="E65" s="6">
        <v>1.45</v>
      </c>
      <c r="F65" s="6">
        <v>1.81</v>
      </c>
      <c r="G65" s="6">
        <v>7.25</v>
      </c>
      <c r="H65" s="6">
        <v>8.3</v>
      </c>
      <c r="I65" s="6">
        <v>3.93</v>
      </c>
      <c r="J65" s="6">
        <v>4.91</v>
      </c>
      <c r="K65" s="6">
        <v>5.5</v>
      </c>
      <c r="L65" s="6">
        <v>6.2</v>
      </c>
      <c r="M65" s="6">
        <v>10.2</v>
      </c>
      <c r="N65" s="6">
        <v>12.52</v>
      </c>
      <c r="O65" s="6">
        <v>128.04</v>
      </c>
      <c r="P65" s="5">
        <v>160.05</v>
      </c>
      <c r="Q65" s="5">
        <v>30</v>
      </c>
      <c r="R65" s="5">
        <v>38</v>
      </c>
      <c r="S65" s="5">
        <v>160</v>
      </c>
      <c r="T65" s="5">
        <v>175</v>
      </c>
      <c r="U65" s="5">
        <v>27</v>
      </c>
      <c r="V65" s="5">
        <v>32</v>
      </c>
      <c r="W65" s="5">
        <v>1</v>
      </c>
      <c r="X65" s="5">
        <v>1.2</v>
      </c>
      <c r="Y65" s="5">
        <v>0.13</v>
      </c>
      <c r="Z65" s="5">
        <v>0.18</v>
      </c>
      <c r="AA65" s="5">
        <v>0.05</v>
      </c>
      <c r="AB65" s="5">
        <v>0.07</v>
      </c>
      <c r="AC65" s="5">
        <v>0</v>
      </c>
      <c r="AD65" s="5">
        <v>0</v>
      </c>
      <c r="AE65" s="5">
        <v>1</v>
      </c>
      <c r="AF65" s="5">
        <v>1.2</v>
      </c>
    </row>
    <row r="66" spans="1:32" ht="44.25" customHeight="1">
      <c r="A66" s="3">
        <v>9</v>
      </c>
      <c r="B66" s="7" t="s">
        <v>121</v>
      </c>
      <c r="C66" s="3">
        <v>150</v>
      </c>
      <c r="D66" s="3">
        <v>200</v>
      </c>
      <c r="E66" s="6">
        <v>8.46</v>
      </c>
      <c r="F66" s="6">
        <v>15.5</v>
      </c>
      <c r="G66" s="6"/>
      <c r="H66" s="6"/>
      <c r="I66" s="6">
        <v>9.95</v>
      </c>
      <c r="J66" s="6">
        <v>15.92</v>
      </c>
      <c r="K66" s="6"/>
      <c r="L66" s="6"/>
      <c r="M66" s="6">
        <v>21.32</v>
      </c>
      <c r="N66" s="6">
        <v>34.1</v>
      </c>
      <c r="O66" s="6">
        <v>209</v>
      </c>
      <c r="P66" s="5">
        <v>334.4</v>
      </c>
      <c r="Q66" s="5">
        <v>22</v>
      </c>
      <c r="R66" s="5">
        <v>28</v>
      </c>
      <c r="S66" s="5">
        <v>30</v>
      </c>
      <c r="T66" s="5">
        <v>31</v>
      </c>
      <c r="U66" s="5">
        <v>21</v>
      </c>
      <c r="V66" s="5">
        <v>24</v>
      </c>
      <c r="W66" s="5">
        <v>0.02</v>
      </c>
      <c r="X66" s="5">
        <v>0.022</v>
      </c>
      <c r="Y66" s="5">
        <v>0.05</v>
      </c>
      <c r="Z66" s="5">
        <v>0.08</v>
      </c>
      <c r="AA66" s="5">
        <v>0.08</v>
      </c>
      <c r="AB66" s="5">
        <v>0.128</v>
      </c>
      <c r="AC66" s="5">
        <v>0.14</v>
      </c>
      <c r="AD66" s="5">
        <v>0.022</v>
      </c>
      <c r="AE66" s="5">
        <v>1.3</v>
      </c>
      <c r="AF66" s="5"/>
    </row>
    <row r="67" spans="1:32" ht="0.75" customHeight="1">
      <c r="A67" s="6"/>
      <c r="B67" s="7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3.5" customHeight="1">
      <c r="A68" s="6">
        <v>11</v>
      </c>
      <c r="B68" s="7" t="s">
        <v>138</v>
      </c>
      <c r="C68" s="6">
        <v>80</v>
      </c>
      <c r="D68" s="6">
        <v>100</v>
      </c>
      <c r="E68" s="6">
        <v>8.8</v>
      </c>
      <c r="F68" s="6">
        <v>10.42</v>
      </c>
      <c r="G68" s="6"/>
      <c r="H68" s="6"/>
      <c r="I68" s="6">
        <v>13.06</v>
      </c>
      <c r="J68" s="6">
        <v>15.23</v>
      </c>
      <c r="K68" s="6"/>
      <c r="L68" s="6"/>
      <c r="M68" s="6">
        <v>9.66</v>
      </c>
      <c r="N68" s="6">
        <v>12.08</v>
      </c>
      <c r="O68" s="6">
        <v>191.33</v>
      </c>
      <c r="P68" s="5">
        <v>201.6</v>
      </c>
      <c r="Q68" s="5">
        <v>12.6</v>
      </c>
      <c r="R68" s="5">
        <v>13.4</v>
      </c>
      <c r="S68" s="5">
        <v>0.41</v>
      </c>
      <c r="T68" s="5">
        <v>0.62</v>
      </c>
      <c r="U68" s="5">
        <v>15.03</v>
      </c>
      <c r="V68" s="5">
        <v>17.02</v>
      </c>
      <c r="W68" s="5">
        <v>0.004</v>
      </c>
      <c r="X68" s="5">
        <v>0.006</v>
      </c>
      <c r="Y68" s="5">
        <v>0.02</v>
      </c>
      <c r="Z68" s="5">
        <v>0.07</v>
      </c>
      <c r="AA68" s="5">
        <v>0.005</v>
      </c>
      <c r="AB68" s="5">
        <v>0.008</v>
      </c>
      <c r="AC68" s="5">
        <v>0.36</v>
      </c>
      <c r="AD68" s="5">
        <v>0.45</v>
      </c>
      <c r="AE68" s="5">
        <v>1.53</v>
      </c>
      <c r="AF68" s="5">
        <v>1.78</v>
      </c>
    </row>
    <row r="69" spans="1:32" ht="35.25" customHeight="1">
      <c r="A69" s="6">
        <v>8</v>
      </c>
      <c r="B69" s="16" t="s">
        <v>27</v>
      </c>
      <c r="C69" s="6">
        <v>200</v>
      </c>
      <c r="D69" s="6">
        <v>200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20.2</v>
      </c>
      <c r="N69" s="6">
        <v>20.2</v>
      </c>
      <c r="O69" s="6">
        <v>92</v>
      </c>
      <c r="P69" s="5">
        <v>92</v>
      </c>
      <c r="Q69" s="5">
        <v>14</v>
      </c>
      <c r="R69" s="5">
        <v>14</v>
      </c>
      <c r="S69" s="5">
        <v>14</v>
      </c>
      <c r="T69" s="5">
        <v>14</v>
      </c>
      <c r="U69" s="5">
        <v>8</v>
      </c>
      <c r="V69" s="5">
        <v>8</v>
      </c>
      <c r="W69" s="5">
        <v>2.8</v>
      </c>
      <c r="X69" s="5">
        <v>2.8</v>
      </c>
      <c r="Y69" s="5">
        <v>0.022</v>
      </c>
      <c r="Z69" s="5">
        <v>0.022</v>
      </c>
      <c r="AA69" s="5">
        <v>0.022</v>
      </c>
      <c r="AB69" s="5">
        <v>0.022</v>
      </c>
      <c r="AC69" s="5">
        <v>4</v>
      </c>
      <c r="AD69" s="5">
        <v>4</v>
      </c>
      <c r="AE69" s="5">
        <v>0.2</v>
      </c>
      <c r="AF69" s="5">
        <v>0.2</v>
      </c>
    </row>
    <row r="70" spans="1:32" ht="41.25" customHeight="1">
      <c r="A70" s="6"/>
      <c r="B70" s="9" t="s">
        <v>140</v>
      </c>
      <c r="C70" s="3">
        <v>40</v>
      </c>
      <c r="D70" s="3">
        <v>40</v>
      </c>
      <c r="E70" s="3">
        <v>2.88</v>
      </c>
      <c r="F70" s="6">
        <v>2.88</v>
      </c>
      <c r="G70" s="6"/>
      <c r="H70" s="6">
        <v>1.4</v>
      </c>
      <c r="I70" s="6">
        <v>9.24</v>
      </c>
      <c r="J70" s="6">
        <v>9.24</v>
      </c>
      <c r="K70" s="6">
        <v>0.8</v>
      </c>
      <c r="L70" s="6"/>
      <c r="M70" s="6">
        <v>23.52</v>
      </c>
      <c r="N70" s="6">
        <v>23.52</v>
      </c>
      <c r="O70" s="6">
        <v>191.2</v>
      </c>
      <c r="P70" s="5">
        <v>191.2</v>
      </c>
      <c r="Q70" s="5">
        <v>33</v>
      </c>
      <c r="R70" s="5">
        <v>66</v>
      </c>
      <c r="S70" s="5">
        <v>25</v>
      </c>
      <c r="T70" s="5">
        <v>50</v>
      </c>
      <c r="U70" s="5">
        <v>6</v>
      </c>
      <c r="V70" s="5">
        <v>12</v>
      </c>
      <c r="W70" s="5">
        <v>0.4</v>
      </c>
      <c r="X70" s="5">
        <v>0.8</v>
      </c>
      <c r="Y70" s="10">
        <v>0.01</v>
      </c>
      <c r="Z70" s="10">
        <v>0.02</v>
      </c>
      <c r="AA70" s="11">
        <v>0.04</v>
      </c>
      <c r="AB70" s="10">
        <v>0.08</v>
      </c>
      <c r="AC70" s="12">
        <v>0.3</v>
      </c>
      <c r="AD70" s="12">
        <v>0.6</v>
      </c>
      <c r="AE70" s="5">
        <v>0</v>
      </c>
      <c r="AF70" s="5">
        <v>0</v>
      </c>
    </row>
    <row r="71" spans="1:32" ht="18.75" customHeight="1">
      <c r="A71" s="8" t="s">
        <v>103</v>
      </c>
      <c r="B71" s="7" t="s">
        <v>102</v>
      </c>
      <c r="C71" s="6">
        <v>40</v>
      </c>
      <c r="D71" s="6">
        <v>50</v>
      </c>
      <c r="E71" s="6">
        <v>2.24</v>
      </c>
      <c r="F71" s="6">
        <v>3.07</v>
      </c>
      <c r="G71" s="6"/>
      <c r="H71" s="6"/>
      <c r="I71" s="6">
        <v>0.8</v>
      </c>
      <c r="J71" s="6">
        <v>1.07</v>
      </c>
      <c r="K71" s="6"/>
      <c r="L71" s="6"/>
      <c r="M71" s="6">
        <v>16.7</v>
      </c>
      <c r="N71" s="6">
        <v>20.9</v>
      </c>
      <c r="O71" s="6">
        <v>85.7</v>
      </c>
      <c r="P71" s="5">
        <v>107.2</v>
      </c>
      <c r="Q71" s="5">
        <v>9.2</v>
      </c>
      <c r="R71" s="5">
        <v>13.8</v>
      </c>
      <c r="S71" s="5">
        <v>42.4</v>
      </c>
      <c r="T71" s="5">
        <v>63.6</v>
      </c>
      <c r="U71" s="5">
        <v>10</v>
      </c>
      <c r="V71" s="5">
        <v>15</v>
      </c>
      <c r="W71" s="5">
        <v>1.24</v>
      </c>
      <c r="X71" s="5">
        <v>1.86</v>
      </c>
      <c r="Y71" s="5">
        <v>0.04</v>
      </c>
      <c r="Z71" s="5">
        <v>0.07</v>
      </c>
      <c r="AA71" s="5">
        <v>0.04</v>
      </c>
      <c r="AB71" s="5">
        <v>0.05</v>
      </c>
      <c r="AC71" s="5">
        <v>0</v>
      </c>
      <c r="AD71" s="5">
        <v>0</v>
      </c>
      <c r="AE71" s="5">
        <v>1.2</v>
      </c>
      <c r="AF71" s="5">
        <v>1.82</v>
      </c>
    </row>
    <row r="72" spans="1:32" ht="26.25" customHeight="1">
      <c r="A72" s="6"/>
      <c r="B72" s="13" t="s">
        <v>25</v>
      </c>
      <c r="C72" s="6"/>
      <c r="D72" s="6"/>
      <c r="E72" s="14">
        <f aca="true" t="shared" si="8" ref="E72:AF72">E65+E66+E67+E69+E70+E71</f>
        <v>15.03</v>
      </c>
      <c r="F72" s="14">
        <f t="shared" si="8"/>
        <v>23.259999999999998</v>
      </c>
      <c r="G72" s="14">
        <f t="shared" si="8"/>
        <v>7.25</v>
      </c>
      <c r="H72" s="14">
        <f t="shared" si="8"/>
        <v>9.700000000000001</v>
      </c>
      <c r="I72" s="14">
        <f t="shared" si="8"/>
        <v>23.919999999999998</v>
      </c>
      <c r="J72" s="14">
        <f t="shared" si="8"/>
        <v>31.14</v>
      </c>
      <c r="K72" s="14">
        <f t="shared" si="8"/>
        <v>6.3</v>
      </c>
      <c r="L72" s="14">
        <f t="shared" si="8"/>
        <v>6.2</v>
      </c>
      <c r="M72" s="14">
        <f t="shared" si="8"/>
        <v>91.94</v>
      </c>
      <c r="N72" s="14">
        <f t="shared" si="8"/>
        <v>111.24000000000001</v>
      </c>
      <c r="O72" s="14">
        <f t="shared" si="8"/>
        <v>705.94</v>
      </c>
      <c r="P72" s="15">
        <f t="shared" si="8"/>
        <v>884.8500000000001</v>
      </c>
      <c r="Q72" s="15">
        <f t="shared" si="8"/>
        <v>108.2</v>
      </c>
      <c r="R72" s="15">
        <f t="shared" si="8"/>
        <v>159.8</v>
      </c>
      <c r="S72" s="15">
        <f t="shared" si="8"/>
        <v>271.4</v>
      </c>
      <c r="T72" s="15">
        <f t="shared" si="8"/>
        <v>333.6</v>
      </c>
      <c r="U72" s="15">
        <f t="shared" si="8"/>
        <v>72</v>
      </c>
      <c r="V72" s="15">
        <f t="shared" si="8"/>
        <v>91</v>
      </c>
      <c r="W72" s="15">
        <f t="shared" si="8"/>
        <v>5.46</v>
      </c>
      <c r="X72" s="15">
        <f t="shared" si="8"/>
        <v>6.682</v>
      </c>
      <c r="Y72" s="15">
        <f t="shared" si="8"/>
        <v>0.252</v>
      </c>
      <c r="Z72" s="15">
        <f t="shared" si="8"/>
        <v>0.37200000000000005</v>
      </c>
      <c r="AA72" s="15">
        <f t="shared" si="8"/>
        <v>0.232</v>
      </c>
      <c r="AB72" s="15">
        <f t="shared" si="8"/>
        <v>0.35</v>
      </c>
      <c r="AC72" s="15">
        <f t="shared" si="8"/>
        <v>4.4399999999999995</v>
      </c>
      <c r="AD72" s="15">
        <f t="shared" si="8"/>
        <v>4.622</v>
      </c>
      <c r="AE72" s="15">
        <f t="shared" si="8"/>
        <v>3.7</v>
      </c>
      <c r="AF72" s="15">
        <f t="shared" si="8"/>
        <v>3.2199999999999998</v>
      </c>
    </row>
    <row r="73" spans="1:32" ht="25.5" customHeight="1">
      <c r="A73" s="6"/>
      <c r="B73" s="13" t="s">
        <v>32</v>
      </c>
      <c r="C73" s="6"/>
      <c r="D73" s="6"/>
      <c r="E73" s="14">
        <f aca="true" t="shared" si="9" ref="E73:AF73">E63+E72</f>
        <v>34.15</v>
      </c>
      <c r="F73" s="14">
        <f t="shared" si="9"/>
        <v>47.08</v>
      </c>
      <c r="G73" s="14">
        <f t="shared" si="9"/>
        <v>7.25</v>
      </c>
      <c r="H73" s="14">
        <f t="shared" si="9"/>
        <v>11.100000000000001</v>
      </c>
      <c r="I73" s="14">
        <f t="shared" si="9"/>
        <v>36.06999999999999</v>
      </c>
      <c r="J73" s="14">
        <f t="shared" si="9"/>
        <v>49.76</v>
      </c>
      <c r="K73" s="14">
        <f t="shared" si="9"/>
        <v>7.1</v>
      </c>
      <c r="L73" s="14">
        <f t="shared" si="9"/>
        <v>9.39</v>
      </c>
      <c r="M73" s="14">
        <f t="shared" si="9"/>
        <v>198.67000000000002</v>
      </c>
      <c r="N73" s="14">
        <f t="shared" si="9"/>
        <v>249.97000000000003</v>
      </c>
      <c r="O73" s="14">
        <f t="shared" si="9"/>
        <v>1222.3000000000002</v>
      </c>
      <c r="P73" s="15">
        <f t="shared" si="9"/>
        <v>1607.3100000000002</v>
      </c>
      <c r="Q73" s="15">
        <f t="shared" si="9"/>
        <v>301.7</v>
      </c>
      <c r="R73" s="15">
        <f t="shared" si="9"/>
        <v>428.05</v>
      </c>
      <c r="S73" s="15">
        <f t="shared" si="9"/>
        <v>502.14</v>
      </c>
      <c r="T73" s="15">
        <f t="shared" si="9"/>
        <v>642.71</v>
      </c>
      <c r="U73" s="15">
        <f t="shared" si="9"/>
        <v>136.37</v>
      </c>
      <c r="V73" s="15">
        <f t="shared" si="9"/>
        <v>174.05</v>
      </c>
      <c r="W73" s="15">
        <f t="shared" si="9"/>
        <v>8.07</v>
      </c>
      <c r="X73" s="15">
        <f t="shared" si="9"/>
        <v>10.242</v>
      </c>
      <c r="Y73" s="15">
        <f t="shared" si="9"/>
        <v>0.442</v>
      </c>
      <c r="Z73" s="15">
        <f t="shared" si="9"/>
        <v>0.6320000000000001</v>
      </c>
      <c r="AA73" s="15">
        <f t="shared" si="9"/>
        <v>0.462</v>
      </c>
      <c r="AB73" s="15">
        <f t="shared" si="9"/>
        <v>0.675</v>
      </c>
      <c r="AC73" s="15">
        <f t="shared" si="9"/>
        <v>111.83999999999999</v>
      </c>
      <c r="AD73" s="15">
        <f t="shared" si="9"/>
        <v>112.372</v>
      </c>
      <c r="AE73" s="15">
        <f t="shared" si="9"/>
        <v>5.03</v>
      </c>
      <c r="AF73" s="15">
        <f t="shared" si="9"/>
        <v>5.02</v>
      </c>
    </row>
    <row r="74" spans="1:32" ht="99.7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</row>
    <row r="75" spans="1:32" ht="33" customHeight="1">
      <c r="A75" s="81" t="s">
        <v>36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 ht="26.25" customHeight="1">
      <c r="A76" s="87" t="s">
        <v>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2" ht="32.25" customHeight="1">
      <c r="A77" s="84" t="s">
        <v>1</v>
      </c>
      <c r="B77" s="88" t="s">
        <v>2</v>
      </c>
      <c r="C77" s="84" t="s">
        <v>3</v>
      </c>
      <c r="D77" s="84"/>
      <c r="E77" s="84" t="s">
        <v>4</v>
      </c>
      <c r="F77" s="84"/>
      <c r="G77" s="84"/>
      <c r="H77" s="84"/>
      <c r="I77" s="84"/>
      <c r="J77" s="84"/>
      <c r="K77" s="84"/>
      <c r="L77" s="84"/>
      <c r="M77" s="84"/>
      <c r="N77" s="84"/>
      <c r="O77" s="84" t="s">
        <v>37</v>
      </c>
      <c r="P77" s="84"/>
      <c r="Q77" s="88" t="s">
        <v>6</v>
      </c>
      <c r="R77" s="88"/>
      <c r="S77" s="88"/>
      <c r="T77" s="88"/>
      <c r="U77" s="88"/>
      <c r="V77" s="88"/>
      <c r="W77" s="88"/>
      <c r="X77" s="88"/>
      <c r="Y77" s="82" t="s">
        <v>7</v>
      </c>
      <c r="Z77" s="82"/>
      <c r="AA77" s="82"/>
      <c r="AB77" s="82"/>
      <c r="AC77" s="82"/>
      <c r="AD77" s="82"/>
      <c r="AE77" s="82"/>
      <c r="AF77" s="82"/>
    </row>
    <row r="78" spans="1:32" ht="19.5" customHeight="1">
      <c r="A78" s="84"/>
      <c r="B78" s="88"/>
      <c r="C78" s="84" t="s">
        <v>68</v>
      </c>
      <c r="D78" s="84" t="s">
        <v>69</v>
      </c>
      <c r="E78" s="83" t="s">
        <v>8</v>
      </c>
      <c r="F78" s="83"/>
      <c r="G78" s="83"/>
      <c r="H78" s="83"/>
      <c r="I78" s="83" t="s">
        <v>9</v>
      </c>
      <c r="J78" s="83"/>
      <c r="K78" s="83"/>
      <c r="L78" s="83"/>
      <c r="M78" s="84" t="s">
        <v>10</v>
      </c>
      <c r="N78" s="84"/>
      <c r="O78" s="84" t="s">
        <v>68</v>
      </c>
      <c r="P78" s="88" t="s">
        <v>67</v>
      </c>
      <c r="Q78" s="82" t="s">
        <v>11</v>
      </c>
      <c r="R78" s="82"/>
      <c r="S78" s="82" t="s">
        <v>12</v>
      </c>
      <c r="T78" s="82"/>
      <c r="U78" s="82" t="s">
        <v>13</v>
      </c>
      <c r="V78" s="82"/>
      <c r="W78" s="82" t="s">
        <v>14</v>
      </c>
      <c r="X78" s="82"/>
      <c r="Y78" s="82" t="s">
        <v>15</v>
      </c>
      <c r="Z78" s="82"/>
      <c r="AA78" s="82" t="s">
        <v>16</v>
      </c>
      <c r="AB78" s="82"/>
      <c r="AC78" s="82" t="s">
        <v>17</v>
      </c>
      <c r="AD78" s="82"/>
      <c r="AE78" s="82" t="s">
        <v>18</v>
      </c>
      <c r="AF78" s="82"/>
    </row>
    <row r="79" spans="1:32" ht="17.25" customHeight="1">
      <c r="A79" s="84"/>
      <c r="B79" s="88"/>
      <c r="C79" s="84"/>
      <c r="D79" s="84"/>
      <c r="E79" s="83" t="s">
        <v>19</v>
      </c>
      <c r="F79" s="83"/>
      <c r="G79" s="84" t="s">
        <v>20</v>
      </c>
      <c r="H79" s="84"/>
      <c r="I79" s="83" t="s">
        <v>19</v>
      </c>
      <c r="J79" s="83"/>
      <c r="K79" s="84" t="s">
        <v>21</v>
      </c>
      <c r="L79" s="84"/>
      <c r="M79" s="84"/>
      <c r="N79" s="84"/>
      <c r="O79" s="84"/>
      <c r="P79" s="88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</row>
    <row r="80" spans="1:32" ht="30" customHeight="1">
      <c r="A80" s="84"/>
      <c r="B80" s="88"/>
      <c r="C80" s="84"/>
      <c r="D80" s="84"/>
      <c r="E80" s="3" t="s">
        <v>66</v>
      </c>
      <c r="F80" s="3" t="s">
        <v>67</v>
      </c>
      <c r="G80" s="3" t="s">
        <v>22</v>
      </c>
      <c r="H80" s="3" t="s">
        <v>23</v>
      </c>
      <c r="I80" s="3" t="s">
        <v>66</v>
      </c>
      <c r="J80" s="3" t="s">
        <v>67</v>
      </c>
      <c r="K80" s="3" t="s">
        <v>22</v>
      </c>
      <c r="L80" s="3" t="s">
        <v>23</v>
      </c>
      <c r="M80" s="3" t="s">
        <v>66</v>
      </c>
      <c r="N80" s="3" t="s">
        <v>67</v>
      </c>
      <c r="O80" s="84"/>
      <c r="P80" s="88"/>
      <c r="Q80" s="3" t="s">
        <v>66</v>
      </c>
      <c r="R80" s="3" t="s">
        <v>67</v>
      </c>
      <c r="S80" s="3" t="s">
        <v>66</v>
      </c>
      <c r="T80" s="3" t="s">
        <v>67</v>
      </c>
      <c r="U80" s="3" t="s">
        <v>66</v>
      </c>
      <c r="V80" s="3" t="s">
        <v>67</v>
      </c>
      <c r="W80" s="3" t="s">
        <v>66</v>
      </c>
      <c r="X80" s="3" t="s">
        <v>67</v>
      </c>
      <c r="Y80" s="3" t="s">
        <v>66</v>
      </c>
      <c r="Z80" s="3" t="s">
        <v>67</v>
      </c>
      <c r="AA80" s="3" t="s">
        <v>66</v>
      </c>
      <c r="AB80" s="3" t="s">
        <v>67</v>
      </c>
      <c r="AC80" s="3" t="s">
        <v>66</v>
      </c>
      <c r="AD80" s="3" t="s">
        <v>67</v>
      </c>
      <c r="AE80" s="3" t="s">
        <v>66</v>
      </c>
      <c r="AF80" s="3" t="s">
        <v>67</v>
      </c>
    </row>
    <row r="81" spans="1:32" ht="41.25" customHeight="1">
      <c r="A81" s="6">
        <v>201</v>
      </c>
      <c r="B81" s="7" t="s">
        <v>126</v>
      </c>
      <c r="C81" s="6">
        <v>50</v>
      </c>
      <c r="D81" s="6" t="s">
        <v>117</v>
      </c>
      <c r="E81" s="6">
        <v>2.48</v>
      </c>
      <c r="F81" s="6">
        <v>3.72</v>
      </c>
      <c r="G81" s="6"/>
      <c r="H81" s="6"/>
      <c r="I81" s="6">
        <v>9.2</v>
      </c>
      <c r="J81" s="6">
        <v>13.8</v>
      </c>
      <c r="K81" s="6"/>
      <c r="L81" s="6"/>
      <c r="M81" s="6">
        <v>23.16</v>
      </c>
      <c r="N81" s="6">
        <v>34.74</v>
      </c>
      <c r="O81" s="6">
        <v>179.6</v>
      </c>
      <c r="P81" s="5">
        <v>269.4</v>
      </c>
      <c r="Q81" s="5">
        <v>2.3</v>
      </c>
      <c r="R81" s="5">
        <v>3.5</v>
      </c>
      <c r="S81" s="5">
        <v>1.3</v>
      </c>
      <c r="T81" s="5">
        <v>3.4</v>
      </c>
      <c r="U81" s="5">
        <v>0.03</v>
      </c>
      <c r="V81" s="5">
        <v>0.06</v>
      </c>
      <c r="W81" s="5">
        <v>0.01</v>
      </c>
      <c r="X81" s="5">
        <v>0.02</v>
      </c>
      <c r="Y81" s="5">
        <v>0.3</v>
      </c>
      <c r="Z81" s="5">
        <v>0.1</v>
      </c>
      <c r="AA81" s="5">
        <v>0.1</v>
      </c>
      <c r="AB81" s="5">
        <v>0.2</v>
      </c>
      <c r="AC81" s="5">
        <v>0</v>
      </c>
      <c r="AD81" s="5">
        <v>0</v>
      </c>
      <c r="AE81" s="5">
        <v>0</v>
      </c>
      <c r="AF81" s="5">
        <v>0</v>
      </c>
    </row>
    <row r="82" spans="1:32" ht="48.75" customHeight="1">
      <c r="A82" s="3">
        <v>40</v>
      </c>
      <c r="B82" s="7" t="s">
        <v>73</v>
      </c>
      <c r="C82" s="3">
        <v>150</v>
      </c>
      <c r="D82" s="3">
        <v>200</v>
      </c>
      <c r="E82" s="6">
        <v>5.35</v>
      </c>
      <c r="F82" s="6">
        <v>7.14</v>
      </c>
      <c r="G82" s="6">
        <v>9.9</v>
      </c>
      <c r="H82" s="6">
        <v>19.9</v>
      </c>
      <c r="I82" s="6">
        <v>0.55</v>
      </c>
      <c r="J82" s="6">
        <v>0.74</v>
      </c>
      <c r="K82" s="6">
        <v>13.9</v>
      </c>
      <c r="L82" s="6">
        <v>27.8</v>
      </c>
      <c r="M82" s="6">
        <v>25.6</v>
      </c>
      <c r="N82" s="6">
        <v>27.6</v>
      </c>
      <c r="O82" s="6">
        <v>157.4</v>
      </c>
      <c r="P82" s="5">
        <v>209.9</v>
      </c>
      <c r="Q82" s="5">
        <v>131</v>
      </c>
      <c r="R82" s="5">
        <v>262</v>
      </c>
      <c r="S82" s="5">
        <v>78</v>
      </c>
      <c r="T82" s="5">
        <v>156</v>
      </c>
      <c r="U82" s="5">
        <v>13</v>
      </c>
      <c r="V82" s="5">
        <v>26</v>
      </c>
      <c r="W82" s="5">
        <v>0.9</v>
      </c>
      <c r="X82" s="5">
        <v>1.8</v>
      </c>
      <c r="Y82" s="5">
        <v>0.17</v>
      </c>
      <c r="Z82" s="5">
        <v>0.34</v>
      </c>
      <c r="AA82" s="5">
        <v>0.08</v>
      </c>
      <c r="AB82" s="5">
        <v>0.16</v>
      </c>
      <c r="AC82" s="5">
        <v>0</v>
      </c>
      <c r="AD82" s="5">
        <v>0</v>
      </c>
      <c r="AE82" s="5">
        <v>1.7</v>
      </c>
      <c r="AF82" s="5">
        <v>3.4</v>
      </c>
    </row>
    <row r="83" spans="1:32" ht="39.75" customHeight="1">
      <c r="A83" s="20">
        <v>268</v>
      </c>
      <c r="B83" s="44" t="s">
        <v>144</v>
      </c>
      <c r="C83" s="6">
        <v>75</v>
      </c>
      <c r="D83" s="6">
        <v>80</v>
      </c>
      <c r="E83" s="6">
        <v>15.83</v>
      </c>
      <c r="F83" s="6">
        <v>16.88</v>
      </c>
      <c r="G83" s="6">
        <v>22.6</v>
      </c>
      <c r="H83" s="6">
        <v>31.2</v>
      </c>
      <c r="I83" s="6">
        <v>10.2</v>
      </c>
      <c r="J83" s="6">
        <v>10.88</v>
      </c>
      <c r="K83" s="17">
        <v>17</v>
      </c>
      <c r="L83" s="6">
        <v>19</v>
      </c>
      <c r="M83" s="6">
        <v>0</v>
      </c>
      <c r="N83" s="6">
        <v>0</v>
      </c>
      <c r="O83" s="6">
        <v>154.69</v>
      </c>
      <c r="P83" s="5">
        <v>165</v>
      </c>
      <c r="Q83" s="5">
        <v>33</v>
      </c>
      <c r="R83" s="5">
        <v>42</v>
      </c>
      <c r="S83" s="5">
        <v>156</v>
      </c>
      <c r="T83" s="5">
        <v>163</v>
      </c>
      <c r="U83" s="5">
        <v>19</v>
      </c>
      <c r="V83" s="5">
        <v>22</v>
      </c>
      <c r="W83" s="5">
        <v>1.6</v>
      </c>
      <c r="X83" s="5">
        <v>2.4</v>
      </c>
      <c r="Y83" s="5">
        <v>0.04</v>
      </c>
      <c r="Z83" s="5">
        <v>0.06</v>
      </c>
      <c r="AA83" s="5">
        <v>0.12</v>
      </c>
      <c r="AB83" s="5">
        <v>0.23</v>
      </c>
      <c r="AC83" s="5">
        <v>1.4</v>
      </c>
      <c r="AD83" s="5">
        <v>1.6</v>
      </c>
      <c r="AE83" s="5">
        <v>6.1</v>
      </c>
      <c r="AF83" s="12">
        <v>7.2</v>
      </c>
    </row>
    <row r="84" spans="1:32" ht="1.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36.75" customHeight="1">
      <c r="A85" s="28">
        <v>382</v>
      </c>
      <c r="B85" s="39" t="s">
        <v>86</v>
      </c>
      <c r="C85" s="28">
        <v>200</v>
      </c>
      <c r="D85" s="28">
        <v>200</v>
      </c>
      <c r="E85" s="28">
        <v>4.62</v>
      </c>
      <c r="F85" s="28">
        <v>4.62</v>
      </c>
      <c r="G85" s="28">
        <v>0</v>
      </c>
      <c r="H85" s="28">
        <v>0</v>
      </c>
      <c r="I85" s="28">
        <v>4.02</v>
      </c>
      <c r="J85" s="28">
        <v>4.02</v>
      </c>
      <c r="K85" s="28">
        <v>0</v>
      </c>
      <c r="L85" s="28">
        <v>0</v>
      </c>
      <c r="M85" s="28">
        <v>43.8</v>
      </c>
      <c r="N85" s="28">
        <v>43.8</v>
      </c>
      <c r="O85" s="28">
        <v>177.56</v>
      </c>
      <c r="P85" s="40">
        <v>177.56</v>
      </c>
      <c r="Q85" s="40">
        <v>181</v>
      </c>
      <c r="R85" s="40">
        <v>181</v>
      </c>
      <c r="S85" s="40">
        <v>11</v>
      </c>
      <c r="T85" s="40">
        <v>11</v>
      </c>
      <c r="U85" s="40">
        <v>136.5</v>
      </c>
      <c r="V85" s="2">
        <v>136.5</v>
      </c>
      <c r="W85" s="40">
        <v>0.15</v>
      </c>
      <c r="X85" s="41">
        <v>0.15</v>
      </c>
      <c r="Y85" s="42">
        <v>0.04</v>
      </c>
      <c r="Z85" s="42">
        <v>0.04</v>
      </c>
      <c r="AA85" s="43">
        <v>0.2</v>
      </c>
      <c r="AB85" s="42">
        <v>0.2</v>
      </c>
      <c r="AC85" s="41">
        <v>1.5</v>
      </c>
      <c r="AD85" s="41">
        <v>1.5</v>
      </c>
      <c r="AE85" s="41">
        <v>0.15</v>
      </c>
      <c r="AF85" s="41">
        <v>0.15</v>
      </c>
    </row>
    <row r="86" spans="1:32" ht="36.75" customHeight="1">
      <c r="A86" s="8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36.75" customHeight="1">
      <c r="A87" s="6" t="s">
        <v>104</v>
      </c>
      <c r="B87" s="7" t="s">
        <v>102</v>
      </c>
      <c r="C87" s="6">
        <v>20</v>
      </c>
      <c r="D87" s="6">
        <v>50</v>
      </c>
      <c r="E87" s="6">
        <v>2.24</v>
      </c>
      <c r="F87" s="6">
        <v>3.07</v>
      </c>
      <c r="G87" s="6"/>
      <c r="H87" s="6"/>
      <c r="I87" s="6">
        <v>0.8</v>
      </c>
      <c r="J87" s="6">
        <v>1.07</v>
      </c>
      <c r="K87" s="6"/>
      <c r="L87" s="6"/>
      <c r="M87" s="6">
        <v>16.7</v>
      </c>
      <c r="N87" s="6">
        <v>20.9</v>
      </c>
      <c r="O87" s="6">
        <v>42.85</v>
      </c>
      <c r="P87" s="5">
        <v>42.85</v>
      </c>
      <c r="Q87" s="5">
        <v>9.2</v>
      </c>
      <c r="R87" s="5">
        <v>13.8</v>
      </c>
      <c r="S87" s="5">
        <v>42.4</v>
      </c>
      <c r="T87" s="5">
        <v>63.6</v>
      </c>
      <c r="U87" s="5">
        <v>10</v>
      </c>
      <c r="V87" s="5">
        <v>15</v>
      </c>
      <c r="W87" s="5">
        <v>1.24</v>
      </c>
      <c r="X87" s="5">
        <v>1.86</v>
      </c>
      <c r="Y87" s="5">
        <v>0.04</v>
      </c>
      <c r="Z87" s="5">
        <v>0.07</v>
      </c>
      <c r="AA87" s="5" t="s">
        <v>53</v>
      </c>
      <c r="AB87" s="5">
        <v>0.05</v>
      </c>
      <c r="AC87" s="5">
        <v>0</v>
      </c>
      <c r="AD87" s="5">
        <v>0</v>
      </c>
      <c r="AE87" s="5">
        <v>1.2</v>
      </c>
      <c r="AF87" s="5">
        <v>1.82</v>
      </c>
    </row>
    <row r="88" spans="1:32" ht="36.75" customHeight="1">
      <c r="A88" s="6"/>
      <c r="B88" s="13" t="s">
        <v>38</v>
      </c>
      <c r="C88" s="6"/>
      <c r="D88" s="6"/>
      <c r="E88" s="14">
        <f aca="true" t="shared" si="10" ref="E88:AF88">SUM(E81:E87)</f>
        <v>30.520000000000003</v>
      </c>
      <c r="F88" s="14">
        <f t="shared" si="10"/>
        <v>35.43</v>
      </c>
      <c r="G88" s="14">
        <f t="shared" si="10"/>
        <v>32.5</v>
      </c>
      <c r="H88" s="14">
        <f t="shared" si="10"/>
        <v>51.099999999999994</v>
      </c>
      <c r="I88" s="14">
        <f t="shared" si="10"/>
        <v>24.77</v>
      </c>
      <c r="J88" s="14">
        <f t="shared" si="10"/>
        <v>30.51</v>
      </c>
      <c r="K88" s="14">
        <f t="shared" si="10"/>
        <v>30.9</v>
      </c>
      <c r="L88" s="14">
        <f t="shared" si="10"/>
        <v>46.8</v>
      </c>
      <c r="M88" s="14">
        <f t="shared" si="10"/>
        <v>109.26</v>
      </c>
      <c r="N88" s="14">
        <f t="shared" si="10"/>
        <v>127.03999999999999</v>
      </c>
      <c r="O88" s="14">
        <f t="shared" si="10"/>
        <v>712.1</v>
      </c>
      <c r="P88" s="15">
        <f t="shared" si="10"/>
        <v>864.7099999999999</v>
      </c>
      <c r="Q88" s="15">
        <f t="shared" si="10"/>
        <v>356.5</v>
      </c>
      <c r="R88" s="15">
        <f t="shared" si="10"/>
        <v>502.3</v>
      </c>
      <c r="S88" s="15">
        <f t="shared" si="10"/>
        <v>288.7</v>
      </c>
      <c r="T88" s="15">
        <f t="shared" si="10"/>
        <v>397</v>
      </c>
      <c r="U88" s="15">
        <f t="shared" si="10"/>
        <v>178.53</v>
      </c>
      <c r="V88" s="15">
        <f t="shared" si="10"/>
        <v>199.56</v>
      </c>
      <c r="W88" s="15">
        <f t="shared" si="10"/>
        <v>3.9000000000000004</v>
      </c>
      <c r="X88" s="15">
        <f t="shared" si="10"/>
        <v>6.23</v>
      </c>
      <c r="Y88" s="15">
        <f t="shared" si="10"/>
        <v>0.5900000000000001</v>
      </c>
      <c r="Z88" s="15">
        <f t="shared" si="10"/>
        <v>0.6100000000000001</v>
      </c>
      <c r="AA88" s="15">
        <f t="shared" si="10"/>
        <v>0.5</v>
      </c>
      <c r="AB88" s="15">
        <f t="shared" si="10"/>
        <v>0.8400000000000001</v>
      </c>
      <c r="AC88" s="15">
        <f t="shared" si="10"/>
        <v>2.9</v>
      </c>
      <c r="AD88" s="15">
        <f t="shared" si="10"/>
        <v>3.1</v>
      </c>
      <c r="AE88" s="19">
        <f t="shared" si="10"/>
        <v>9.15</v>
      </c>
      <c r="AF88" s="19">
        <f t="shared" si="10"/>
        <v>12.57</v>
      </c>
    </row>
    <row r="89" spans="1:32" s="45" customFormat="1" ht="24" customHeight="1">
      <c r="A89" s="87" t="s">
        <v>26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</row>
    <row r="90" spans="1:32" s="45" customFormat="1" ht="43.5" customHeight="1">
      <c r="A90" s="6">
        <v>32</v>
      </c>
      <c r="B90" s="7" t="s">
        <v>119</v>
      </c>
      <c r="C90" s="3">
        <v>200</v>
      </c>
      <c r="D90" s="3">
        <v>250</v>
      </c>
      <c r="E90" s="6">
        <v>6.89</v>
      </c>
      <c r="F90" s="6">
        <v>8.61</v>
      </c>
      <c r="G90" s="6">
        <v>3.5</v>
      </c>
      <c r="H90" s="6">
        <v>4.2</v>
      </c>
      <c r="I90" s="6">
        <v>6.72</v>
      </c>
      <c r="J90" s="6">
        <v>8.4</v>
      </c>
      <c r="K90" s="6">
        <v>1.5</v>
      </c>
      <c r="L90" s="6">
        <v>1.8</v>
      </c>
      <c r="M90" s="6">
        <v>11.47</v>
      </c>
      <c r="N90" s="6">
        <v>14.34</v>
      </c>
      <c r="O90" s="6">
        <v>133.8</v>
      </c>
      <c r="P90" s="5">
        <v>167.25</v>
      </c>
      <c r="Q90" s="5">
        <v>3.8</v>
      </c>
      <c r="R90" s="5">
        <v>3.8</v>
      </c>
      <c r="S90" s="5">
        <v>17.7</v>
      </c>
      <c r="T90" s="5">
        <v>17.7</v>
      </c>
      <c r="U90" s="5">
        <v>189.9</v>
      </c>
      <c r="V90" s="5">
        <v>189.9</v>
      </c>
      <c r="W90" s="5">
        <v>1.3</v>
      </c>
      <c r="X90" s="5">
        <v>1.8</v>
      </c>
      <c r="Y90" s="5">
        <v>0.05</v>
      </c>
      <c r="Z90" s="5">
        <v>0.06</v>
      </c>
      <c r="AA90" s="5">
        <v>0.2</v>
      </c>
      <c r="AB90" s="5">
        <v>0.2</v>
      </c>
      <c r="AC90" s="5">
        <v>1.5</v>
      </c>
      <c r="AD90" s="5">
        <v>2</v>
      </c>
      <c r="AE90" s="5">
        <v>0.8</v>
      </c>
      <c r="AF90" s="5">
        <v>0.9</v>
      </c>
    </row>
    <row r="91" spans="1:32" s="45" customFormat="1" ht="37.5" customHeight="1">
      <c r="A91" s="6">
        <v>43</v>
      </c>
      <c r="B91" s="7" t="s">
        <v>72</v>
      </c>
      <c r="C91" s="6">
        <v>180</v>
      </c>
      <c r="D91" s="6">
        <v>200</v>
      </c>
      <c r="E91" s="6">
        <v>3.67</v>
      </c>
      <c r="F91" s="6">
        <v>4.08</v>
      </c>
      <c r="G91" s="6"/>
      <c r="H91" s="6"/>
      <c r="I91" s="6">
        <v>5.76</v>
      </c>
      <c r="J91" s="6">
        <v>6.4</v>
      </c>
      <c r="K91" s="6"/>
      <c r="L91" s="6"/>
      <c r="M91" s="6">
        <v>24.53</v>
      </c>
      <c r="N91" s="6">
        <v>27.26</v>
      </c>
      <c r="O91" s="6">
        <v>164.7</v>
      </c>
      <c r="P91" s="5">
        <v>183</v>
      </c>
      <c r="Q91" s="5">
        <v>36.96</v>
      </c>
      <c r="R91" s="5">
        <v>49.3</v>
      </c>
      <c r="S91" s="5">
        <v>86.55</v>
      </c>
      <c r="T91" s="5">
        <v>115.46</v>
      </c>
      <c r="U91" s="5">
        <v>27.74</v>
      </c>
      <c r="V91" s="5">
        <v>37</v>
      </c>
      <c r="W91" s="5">
        <v>1.01</v>
      </c>
      <c r="X91" s="5">
        <v>1.35</v>
      </c>
      <c r="Y91" s="5">
        <v>0.14</v>
      </c>
      <c r="Z91" s="5">
        <v>0.19</v>
      </c>
      <c r="AA91" s="5">
        <v>0.11</v>
      </c>
      <c r="AB91" s="5">
        <v>0.15</v>
      </c>
      <c r="AC91" s="5">
        <v>18.15</v>
      </c>
      <c r="AD91" s="5">
        <v>24.21</v>
      </c>
      <c r="AE91" s="5">
        <v>1.36</v>
      </c>
      <c r="AF91" s="5">
        <v>1.8</v>
      </c>
    </row>
    <row r="92" spans="1:32" s="45" customFormat="1" ht="37.5" customHeight="1">
      <c r="A92" s="6">
        <v>268</v>
      </c>
      <c r="B92" s="7" t="s">
        <v>79</v>
      </c>
      <c r="C92" s="6">
        <v>80</v>
      </c>
      <c r="D92" s="6">
        <v>100</v>
      </c>
      <c r="E92" s="6">
        <v>12.54</v>
      </c>
      <c r="F92" s="6">
        <v>15.55</v>
      </c>
      <c r="G92" s="6">
        <v>5</v>
      </c>
      <c r="H92" s="6">
        <v>7.2</v>
      </c>
      <c r="I92" s="6">
        <v>9.24</v>
      </c>
      <c r="J92" s="6">
        <v>11.55</v>
      </c>
      <c r="K92" s="6">
        <v>5.5</v>
      </c>
      <c r="L92" s="6">
        <v>6.4</v>
      </c>
      <c r="M92" s="6">
        <v>12.56</v>
      </c>
      <c r="N92" s="6">
        <v>15.7</v>
      </c>
      <c r="O92" s="6">
        <v>183</v>
      </c>
      <c r="P92" s="5">
        <v>228.75</v>
      </c>
      <c r="Q92" s="5">
        <v>33</v>
      </c>
      <c r="R92" s="5">
        <v>42</v>
      </c>
      <c r="S92" s="5">
        <v>80</v>
      </c>
      <c r="T92" s="5">
        <v>92</v>
      </c>
      <c r="U92" s="5">
        <v>18</v>
      </c>
      <c r="V92" s="5">
        <v>21</v>
      </c>
      <c r="W92" s="5">
        <v>0.7</v>
      </c>
      <c r="X92" s="5">
        <v>0.9</v>
      </c>
      <c r="Y92" s="5">
        <v>0.04</v>
      </c>
      <c r="Z92" s="5">
        <v>0.06</v>
      </c>
      <c r="AA92" s="5">
        <v>0.05</v>
      </c>
      <c r="AB92" s="5">
        <v>0.07</v>
      </c>
      <c r="AC92" s="5">
        <v>0</v>
      </c>
      <c r="AD92" s="5">
        <v>0</v>
      </c>
      <c r="AE92" s="5">
        <v>1.1</v>
      </c>
      <c r="AF92" s="5">
        <v>1.6</v>
      </c>
    </row>
    <row r="93" spans="1:33" s="45" customFormat="1" ht="42.75" customHeight="1">
      <c r="A93" s="6">
        <v>8</v>
      </c>
      <c r="B93" s="16" t="s">
        <v>27</v>
      </c>
      <c r="C93" s="6">
        <v>200</v>
      </c>
      <c r="D93" s="6">
        <v>200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20.2</v>
      </c>
      <c r="N93" s="6">
        <v>20.2</v>
      </c>
      <c r="O93" s="6">
        <v>92</v>
      </c>
      <c r="P93" s="5">
        <v>92</v>
      </c>
      <c r="Q93" s="5">
        <v>14</v>
      </c>
      <c r="R93" s="5">
        <v>14</v>
      </c>
      <c r="S93" s="5">
        <v>14</v>
      </c>
      <c r="T93" s="5">
        <v>14</v>
      </c>
      <c r="U93" s="5">
        <v>8</v>
      </c>
      <c r="V93" s="5">
        <v>8</v>
      </c>
      <c r="W93" s="5">
        <v>2.8</v>
      </c>
      <c r="X93" s="5">
        <v>2.8</v>
      </c>
      <c r="Y93" s="5">
        <v>0.022</v>
      </c>
      <c r="Z93" s="5">
        <v>0.022</v>
      </c>
      <c r="AA93" s="5">
        <v>0.022</v>
      </c>
      <c r="AB93" s="5">
        <v>0.022</v>
      </c>
      <c r="AC93" s="5">
        <v>4</v>
      </c>
      <c r="AD93" s="5">
        <v>4</v>
      </c>
      <c r="AE93" s="5">
        <v>0.2</v>
      </c>
      <c r="AF93" s="5">
        <v>0.2</v>
      </c>
      <c r="AG93" s="46"/>
    </row>
    <row r="94" spans="1:32" s="45" customFormat="1" ht="43.5" customHeight="1">
      <c r="A94" s="6" t="s">
        <v>105</v>
      </c>
      <c r="B94" s="7" t="s">
        <v>31</v>
      </c>
      <c r="C94" s="6">
        <v>150</v>
      </c>
      <c r="D94" s="6">
        <v>150</v>
      </c>
      <c r="E94" s="6">
        <v>0.6</v>
      </c>
      <c r="F94" s="6">
        <v>0.6</v>
      </c>
      <c r="G94" s="6">
        <v>0</v>
      </c>
      <c r="H94" s="6">
        <v>0</v>
      </c>
      <c r="I94" s="6">
        <v>0.6</v>
      </c>
      <c r="J94" s="6">
        <v>0.6</v>
      </c>
      <c r="K94" s="6">
        <v>0.4</v>
      </c>
      <c r="L94" s="6">
        <v>0.4</v>
      </c>
      <c r="M94" s="6">
        <v>14.7</v>
      </c>
      <c r="N94" s="6">
        <v>14.7</v>
      </c>
      <c r="O94" s="6">
        <v>70.3</v>
      </c>
      <c r="P94" s="5">
        <v>70.3</v>
      </c>
      <c r="Q94" s="5">
        <v>19</v>
      </c>
      <c r="R94" s="5">
        <v>19</v>
      </c>
      <c r="S94" s="5">
        <v>16</v>
      </c>
      <c r="T94" s="5">
        <v>16</v>
      </c>
      <c r="U94" s="5">
        <v>12</v>
      </c>
      <c r="V94" s="5">
        <v>12</v>
      </c>
      <c r="W94" s="5">
        <v>2.3</v>
      </c>
      <c r="X94" s="5">
        <v>2.3</v>
      </c>
      <c r="Y94" s="5">
        <v>0.02</v>
      </c>
      <c r="Z94" s="5">
        <v>0.02</v>
      </c>
      <c r="AA94" s="5">
        <v>0.03</v>
      </c>
      <c r="AB94" s="5">
        <v>0.03</v>
      </c>
      <c r="AC94" s="5">
        <v>5</v>
      </c>
      <c r="AD94" s="5">
        <v>5</v>
      </c>
      <c r="AE94" s="5">
        <v>0.1</v>
      </c>
      <c r="AF94" s="5"/>
    </row>
    <row r="95" spans="1:32" s="45" customFormat="1" ht="44.25" customHeight="1">
      <c r="A95" s="8" t="s">
        <v>103</v>
      </c>
      <c r="B95" s="7" t="s">
        <v>102</v>
      </c>
      <c r="C95" s="6">
        <v>40</v>
      </c>
      <c r="D95" s="6">
        <v>50</v>
      </c>
      <c r="E95" s="6">
        <v>2.24</v>
      </c>
      <c r="F95" s="6">
        <v>3.07</v>
      </c>
      <c r="G95" s="6"/>
      <c r="H95" s="6"/>
      <c r="I95" s="6">
        <v>0.8</v>
      </c>
      <c r="J95" s="6">
        <v>1.07</v>
      </c>
      <c r="K95" s="6"/>
      <c r="L95" s="6"/>
      <c r="M95" s="6">
        <v>16.7</v>
      </c>
      <c r="N95" s="6">
        <v>20.9</v>
      </c>
      <c r="O95" s="6">
        <v>85.7</v>
      </c>
      <c r="P95" s="5">
        <v>107.2</v>
      </c>
      <c r="Q95" s="5">
        <v>9.2</v>
      </c>
      <c r="R95" s="5">
        <v>13.8</v>
      </c>
      <c r="S95" s="5">
        <v>42.4</v>
      </c>
      <c r="T95" s="5">
        <v>63.6</v>
      </c>
      <c r="U95" s="5">
        <v>10</v>
      </c>
      <c r="V95" s="5">
        <v>15</v>
      </c>
      <c r="W95" s="5">
        <v>1.24</v>
      </c>
      <c r="X95" s="5">
        <v>1.86</v>
      </c>
      <c r="Y95" s="5">
        <v>0.04</v>
      </c>
      <c r="Z95" s="5">
        <v>0.07</v>
      </c>
      <c r="AA95" s="5">
        <v>0.04</v>
      </c>
      <c r="AB95" s="5">
        <v>0.05</v>
      </c>
      <c r="AC95" s="5">
        <v>0</v>
      </c>
      <c r="AD95" s="5">
        <v>0</v>
      </c>
      <c r="AE95" s="5">
        <v>1.2</v>
      </c>
      <c r="AF95" s="5">
        <v>1.82</v>
      </c>
    </row>
    <row r="96" spans="1:32" s="45" customFormat="1" ht="27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45" customFormat="1" ht="36.75" customHeight="1">
      <c r="A97" s="6"/>
      <c r="B97" s="13" t="s">
        <v>39</v>
      </c>
      <c r="C97" s="6"/>
      <c r="D97" s="6"/>
      <c r="E97" s="14">
        <f aca="true" t="shared" si="11" ref="E97:AF97">E90+E91+E92+E93+E94+E95+E96</f>
        <v>25.939999999999998</v>
      </c>
      <c r="F97" s="14">
        <f t="shared" si="11"/>
        <v>31.910000000000004</v>
      </c>
      <c r="G97" s="14">
        <f t="shared" si="11"/>
        <v>8.5</v>
      </c>
      <c r="H97" s="14">
        <f t="shared" si="11"/>
        <v>11.4</v>
      </c>
      <c r="I97" s="14">
        <f t="shared" si="11"/>
        <v>23.12</v>
      </c>
      <c r="J97" s="14">
        <f t="shared" si="11"/>
        <v>28.020000000000003</v>
      </c>
      <c r="K97" s="14">
        <f t="shared" si="11"/>
        <v>7.4</v>
      </c>
      <c r="L97" s="14">
        <f t="shared" si="11"/>
        <v>8.600000000000001</v>
      </c>
      <c r="M97" s="14">
        <f t="shared" si="11"/>
        <v>100.16000000000001</v>
      </c>
      <c r="N97" s="14">
        <f t="shared" si="11"/>
        <v>113.1</v>
      </c>
      <c r="O97" s="14">
        <f t="shared" si="11"/>
        <v>729.5</v>
      </c>
      <c r="P97" s="15">
        <f t="shared" si="11"/>
        <v>848.5</v>
      </c>
      <c r="Q97" s="15">
        <f t="shared" si="11"/>
        <v>115.96</v>
      </c>
      <c r="R97" s="15">
        <f t="shared" si="11"/>
        <v>141.9</v>
      </c>
      <c r="S97" s="15">
        <f t="shared" si="11"/>
        <v>256.65</v>
      </c>
      <c r="T97" s="15">
        <f t="shared" si="11"/>
        <v>318.76</v>
      </c>
      <c r="U97" s="15">
        <f t="shared" si="11"/>
        <v>265.64</v>
      </c>
      <c r="V97" s="15">
        <f t="shared" si="11"/>
        <v>282.9</v>
      </c>
      <c r="W97" s="15">
        <f t="shared" si="11"/>
        <v>9.35</v>
      </c>
      <c r="X97" s="15">
        <f t="shared" si="11"/>
        <v>11.01</v>
      </c>
      <c r="Y97" s="15">
        <f t="shared" si="11"/>
        <v>0.312</v>
      </c>
      <c r="Z97" s="15">
        <f t="shared" si="11"/>
        <v>0.42200000000000004</v>
      </c>
      <c r="AA97" s="15">
        <f t="shared" si="11"/>
        <v>0.452</v>
      </c>
      <c r="AB97" s="15">
        <f t="shared" si="11"/>
        <v>0.522</v>
      </c>
      <c r="AC97" s="15">
        <f t="shared" si="11"/>
        <v>28.65</v>
      </c>
      <c r="AD97" s="15">
        <f t="shared" si="11"/>
        <v>35.21</v>
      </c>
      <c r="AE97" s="15">
        <f t="shared" si="11"/>
        <v>4.760000000000001</v>
      </c>
      <c r="AF97" s="15">
        <f t="shared" si="11"/>
        <v>6.320000000000001</v>
      </c>
    </row>
    <row r="98" spans="1:32" s="45" customFormat="1" ht="23.25" customHeight="1">
      <c r="A98" s="6"/>
      <c r="B98" s="13" t="s">
        <v>32</v>
      </c>
      <c r="C98" s="6"/>
      <c r="D98" s="6"/>
      <c r="E98" s="14">
        <f aca="true" t="shared" si="12" ref="E98:AF98">E88+E97</f>
        <v>56.46</v>
      </c>
      <c r="F98" s="14">
        <f t="shared" si="12"/>
        <v>67.34</v>
      </c>
      <c r="G98" s="14">
        <f t="shared" si="12"/>
        <v>41</v>
      </c>
      <c r="H98" s="14">
        <f t="shared" si="12"/>
        <v>62.49999999999999</v>
      </c>
      <c r="I98" s="14">
        <f t="shared" si="12"/>
        <v>47.89</v>
      </c>
      <c r="J98" s="14">
        <f t="shared" si="12"/>
        <v>58.53</v>
      </c>
      <c r="K98" s="14">
        <f t="shared" si="12"/>
        <v>38.3</v>
      </c>
      <c r="L98" s="14">
        <f t="shared" si="12"/>
        <v>55.4</v>
      </c>
      <c r="M98" s="14">
        <f t="shared" si="12"/>
        <v>209.42000000000002</v>
      </c>
      <c r="N98" s="14">
        <f t="shared" si="12"/>
        <v>240.14</v>
      </c>
      <c r="O98" s="14">
        <f t="shared" si="12"/>
        <v>1441.6</v>
      </c>
      <c r="P98" s="15">
        <f t="shared" si="12"/>
        <v>1713.21</v>
      </c>
      <c r="Q98" s="15">
        <f t="shared" si="12"/>
        <v>472.46</v>
      </c>
      <c r="R98" s="15">
        <f t="shared" si="12"/>
        <v>644.2</v>
      </c>
      <c r="S98" s="15">
        <f t="shared" si="12"/>
        <v>545.3499999999999</v>
      </c>
      <c r="T98" s="15">
        <f t="shared" si="12"/>
        <v>715.76</v>
      </c>
      <c r="U98" s="15">
        <f t="shared" si="12"/>
        <v>444.16999999999996</v>
      </c>
      <c r="V98" s="15">
        <f t="shared" si="12"/>
        <v>482.46</v>
      </c>
      <c r="W98" s="15">
        <f t="shared" si="12"/>
        <v>13.25</v>
      </c>
      <c r="X98" s="15">
        <f t="shared" si="12"/>
        <v>17.240000000000002</v>
      </c>
      <c r="Y98" s="15">
        <f t="shared" si="12"/>
        <v>0.9020000000000001</v>
      </c>
      <c r="Z98" s="15">
        <f t="shared" si="12"/>
        <v>1.032</v>
      </c>
      <c r="AA98" s="15">
        <f t="shared" si="12"/>
        <v>0.952</v>
      </c>
      <c r="AB98" s="15">
        <f t="shared" si="12"/>
        <v>1.362</v>
      </c>
      <c r="AC98" s="15">
        <f t="shared" si="12"/>
        <v>31.549999999999997</v>
      </c>
      <c r="AD98" s="15">
        <f t="shared" si="12"/>
        <v>38.31</v>
      </c>
      <c r="AE98" s="15">
        <f t="shared" si="12"/>
        <v>13.91</v>
      </c>
      <c r="AF98" s="15">
        <f t="shared" si="12"/>
        <v>18.89</v>
      </c>
    </row>
    <row r="99" spans="1:32" s="45" customFormat="1" ht="178.5" customHeight="1">
      <c r="A99" s="32"/>
      <c r="B99" s="47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</row>
    <row r="100" spans="1:32" ht="21.75" customHeight="1">
      <c r="A100" s="81" t="s">
        <v>142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</row>
    <row r="101" spans="1:32" ht="21" customHeight="1">
      <c r="A101" s="87" t="s">
        <v>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</row>
    <row r="102" spans="1:32" ht="27" customHeight="1">
      <c r="A102" s="84" t="s">
        <v>1</v>
      </c>
      <c r="B102" s="88" t="s">
        <v>2</v>
      </c>
      <c r="C102" s="84" t="s">
        <v>3</v>
      </c>
      <c r="D102" s="84"/>
      <c r="E102" s="84" t="s">
        <v>4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 t="s">
        <v>46</v>
      </c>
      <c r="P102" s="84"/>
      <c r="Q102" s="88" t="s">
        <v>6</v>
      </c>
      <c r="R102" s="88"/>
      <c r="S102" s="88"/>
      <c r="T102" s="88"/>
      <c r="U102" s="88"/>
      <c r="V102" s="88"/>
      <c r="W102" s="88"/>
      <c r="X102" s="88"/>
      <c r="Y102" s="82" t="s">
        <v>7</v>
      </c>
      <c r="Z102" s="82"/>
      <c r="AA102" s="82"/>
      <c r="AB102" s="82"/>
      <c r="AC102" s="82"/>
      <c r="AD102" s="82"/>
      <c r="AE102" s="82"/>
      <c r="AF102" s="82"/>
    </row>
    <row r="103" spans="1:32" ht="12" customHeight="1">
      <c r="A103" s="84"/>
      <c r="B103" s="88"/>
      <c r="C103" s="84" t="s">
        <v>68</v>
      </c>
      <c r="D103" s="84" t="s">
        <v>69</v>
      </c>
      <c r="E103" s="83" t="s">
        <v>8</v>
      </c>
      <c r="F103" s="83"/>
      <c r="G103" s="83"/>
      <c r="H103" s="83"/>
      <c r="I103" s="83" t="s">
        <v>9</v>
      </c>
      <c r="J103" s="83"/>
      <c r="K103" s="83"/>
      <c r="L103" s="83"/>
      <c r="M103" s="84" t="s">
        <v>10</v>
      </c>
      <c r="N103" s="84"/>
      <c r="O103" s="84"/>
      <c r="P103" s="84"/>
      <c r="Q103" s="82" t="s">
        <v>11</v>
      </c>
      <c r="R103" s="82"/>
      <c r="S103" s="82" t="s">
        <v>12</v>
      </c>
      <c r="T103" s="82"/>
      <c r="U103" s="82" t="s">
        <v>13</v>
      </c>
      <c r="V103" s="82"/>
      <c r="W103" s="82" t="s">
        <v>14</v>
      </c>
      <c r="X103" s="82"/>
      <c r="Y103" s="82" t="s">
        <v>15</v>
      </c>
      <c r="Z103" s="82"/>
      <c r="AA103" s="82" t="s">
        <v>16</v>
      </c>
      <c r="AB103" s="82"/>
      <c r="AC103" s="82" t="s">
        <v>17</v>
      </c>
      <c r="AD103" s="82"/>
      <c r="AE103" s="82" t="s">
        <v>18</v>
      </c>
      <c r="AF103" s="82"/>
    </row>
    <row r="104" spans="1:32" ht="12" customHeight="1">
      <c r="A104" s="84"/>
      <c r="B104" s="88"/>
      <c r="C104" s="84"/>
      <c r="D104" s="84"/>
      <c r="E104" s="83" t="s">
        <v>19</v>
      </c>
      <c r="F104" s="83"/>
      <c r="G104" s="84" t="s">
        <v>20</v>
      </c>
      <c r="H104" s="84"/>
      <c r="I104" s="83" t="s">
        <v>19</v>
      </c>
      <c r="J104" s="83"/>
      <c r="K104" s="84" t="s">
        <v>21</v>
      </c>
      <c r="L104" s="84"/>
      <c r="M104" s="84"/>
      <c r="N104" s="84"/>
      <c r="O104" s="84"/>
      <c r="P104" s="84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</row>
    <row r="105" spans="1:32" ht="33" customHeight="1">
      <c r="A105" s="84"/>
      <c r="B105" s="88"/>
      <c r="C105" s="84"/>
      <c r="D105" s="84"/>
      <c r="E105" s="3" t="s">
        <v>66</v>
      </c>
      <c r="F105" s="3" t="s">
        <v>67</v>
      </c>
      <c r="G105" s="3" t="s">
        <v>22</v>
      </c>
      <c r="H105" s="3" t="s">
        <v>23</v>
      </c>
      <c r="I105" s="3" t="s">
        <v>66</v>
      </c>
      <c r="J105" s="3" t="s">
        <v>67</v>
      </c>
      <c r="K105" s="3" t="s">
        <v>22</v>
      </c>
      <c r="L105" s="3" t="s">
        <v>23</v>
      </c>
      <c r="M105" s="3" t="s">
        <v>66</v>
      </c>
      <c r="N105" s="3" t="s">
        <v>67</v>
      </c>
      <c r="O105" s="3" t="s">
        <v>66</v>
      </c>
      <c r="P105" s="3" t="s">
        <v>67</v>
      </c>
      <c r="Q105" s="3" t="s">
        <v>66</v>
      </c>
      <c r="R105" s="3" t="s">
        <v>67</v>
      </c>
      <c r="S105" s="3" t="s">
        <v>66</v>
      </c>
      <c r="T105" s="3" t="s">
        <v>67</v>
      </c>
      <c r="U105" s="3" t="s">
        <v>66</v>
      </c>
      <c r="V105" s="3" t="s">
        <v>67</v>
      </c>
      <c r="W105" s="3" t="s">
        <v>66</v>
      </c>
      <c r="X105" s="3" t="s">
        <v>67</v>
      </c>
      <c r="Y105" s="3" t="s">
        <v>66</v>
      </c>
      <c r="Z105" s="3" t="s">
        <v>67</v>
      </c>
      <c r="AA105" s="3" t="s">
        <v>66</v>
      </c>
      <c r="AB105" s="3" t="s">
        <v>67</v>
      </c>
      <c r="AC105" s="3" t="s">
        <v>66</v>
      </c>
      <c r="AD105" s="3" t="s">
        <v>67</v>
      </c>
      <c r="AE105" s="3" t="s">
        <v>66</v>
      </c>
      <c r="AF105" s="3" t="s">
        <v>23</v>
      </c>
    </row>
    <row r="106" spans="1:32" ht="39" customHeight="1">
      <c r="A106" s="6" t="s">
        <v>97</v>
      </c>
      <c r="B106" s="7" t="s">
        <v>96</v>
      </c>
      <c r="C106" s="6">
        <v>200</v>
      </c>
      <c r="D106" s="6">
        <v>250</v>
      </c>
      <c r="E106" s="6">
        <v>4.4</v>
      </c>
      <c r="F106" s="6">
        <v>5.5</v>
      </c>
      <c r="G106" s="6"/>
      <c r="H106" s="6"/>
      <c r="I106" s="6">
        <v>3.92</v>
      </c>
      <c r="J106" s="6">
        <v>4.9</v>
      </c>
      <c r="K106" s="6"/>
      <c r="L106" s="6"/>
      <c r="M106" s="6">
        <v>10.4</v>
      </c>
      <c r="N106" s="6">
        <v>12.3</v>
      </c>
      <c r="O106" s="6">
        <v>278.32</v>
      </c>
      <c r="P106" s="5">
        <v>331.2</v>
      </c>
      <c r="Q106" s="5">
        <v>36.96</v>
      </c>
      <c r="R106" s="5">
        <v>49.3</v>
      </c>
      <c r="S106" s="5">
        <v>86.55</v>
      </c>
      <c r="T106" s="5">
        <v>115.46</v>
      </c>
      <c r="U106" s="5">
        <v>27.74</v>
      </c>
      <c r="V106" s="5">
        <v>37</v>
      </c>
      <c r="W106" s="5">
        <v>1.01</v>
      </c>
      <c r="X106" s="5">
        <v>1.35</v>
      </c>
      <c r="Y106" s="5">
        <v>0.14</v>
      </c>
      <c r="Z106" s="5">
        <v>0.19</v>
      </c>
      <c r="AA106" s="5">
        <v>0.11</v>
      </c>
      <c r="AB106" s="5">
        <v>0.15</v>
      </c>
      <c r="AC106" s="5">
        <v>18.15</v>
      </c>
      <c r="AD106" s="5">
        <v>24.21</v>
      </c>
      <c r="AE106" s="5">
        <v>1.36</v>
      </c>
      <c r="AF106" s="5">
        <v>1.8</v>
      </c>
    </row>
    <row r="107" spans="1:32" ht="46.5" customHeight="1">
      <c r="A107" s="28">
        <v>71</v>
      </c>
      <c r="B107" s="39" t="s">
        <v>35</v>
      </c>
      <c r="C107" s="28">
        <v>90</v>
      </c>
      <c r="D107" s="28">
        <v>90</v>
      </c>
      <c r="E107" s="28">
        <v>0.3</v>
      </c>
      <c r="F107" s="28">
        <v>0.3</v>
      </c>
      <c r="G107" s="28">
        <v>0.2</v>
      </c>
      <c r="H107" s="28">
        <v>0.4</v>
      </c>
      <c r="I107" s="28">
        <v>2</v>
      </c>
      <c r="J107" s="28">
        <v>2</v>
      </c>
      <c r="K107" s="28">
        <v>0</v>
      </c>
      <c r="L107" s="28">
        <v>0</v>
      </c>
      <c r="M107" s="28">
        <v>21.7</v>
      </c>
      <c r="N107" s="28">
        <v>21.7</v>
      </c>
      <c r="O107" s="28">
        <v>108</v>
      </c>
      <c r="P107" s="40">
        <v>108</v>
      </c>
      <c r="Q107" s="40">
        <v>10</v>
      </c>
      <c r="R107" s="40">
        <v>20</v>
      </c>
      <c r="S107" s="40">
        <v>8</v>
      </c>
      <c r="T107" s="40">
        <v>16</v>
      </c>
      <c r="U107" s="40">
        <v>6</v>
      </c>
      <c r="V107" s="2">
        <v>12</v>
      </c>
      <c r="W107" s="40">
        <v>0.5</v>
      </c>
      <c r="X107" s="41">
        <v>1</v>
      </c>
      <c r="Y107" s="42">
        <v>0.02</v>
      </c>
      <c r="Z107" s="42">
        <v>0.04</v>
      </c>
      <c r="AA107" s="43">
        <v>0.04</v>
      </c>
      <c r="AB107" s="42">
        <v>0.08</v>
      </c>
      <c r="AC107" s="41">
        <v>3</v>
      </c>
      <c r="AD107" s="41">
        <v>6</v>
      </c>
      <c r="AE107" s="41">
        <v>0.4</v>
      </c>
      <c r="AF107" s="41">
        <v>0.8</v>
      </c>
    </row>
    <row r="108" spans="1:32" ht="39.75" customHeight="1">
      <c r="A108" s="8" t="s">
        <v>103</v>
      </c>
      <c r="B108" s="7" t="s">
        <v>102</v>
      </c>
      <c r="C108" s="6">
        <v>20</v>
      </c>
      <c r="D108" s="6">
        <v>50</v>
      </c>
      <c r="E108" s="6">
        <v>1.2</v>
      </c>
      <c r="F108" s="6">
        <v>3.07</v>
      </c>
      <c r="G108" s="6"/>
      <c r="H108" s="6"/>
      <c r="I108" s="6">
        <v>0.4</v>
      </c>
      <c r="J108" s="6">
        <v>1.07</v>
      </c>
      <c r="K108" s="6"/>
      <c r="L108" s="6"/>
      <c r="M108" s="6">
        <v>8.4</v>
      </c>
      <c r="N108" s="6">
        <v>20.9</v>
      </c>
      <c r="O108" s="6">
        <v>42.85</v>
      </c>
      <c r="P108" s="5">
        <v>107.2</v>
      </c>
      <c r="Q108" s="5">
        <v>9.2</v>
      </c>
      <c r="R108" s="5">
        <v>13.8</v>
      </c>
      <c r="S108" s="5">
        <v>42.4</v>
      </c>
      <c r="T108" s="5">
        <v>63.6</v>
      </c>
      <c r="U108" s="5">
        <v>10</v>
      </c>
      <c r="V108" s="5">
        <v>15</v>
      </c>
      <c r="W108" s="5">
        <v>1.24</v>
      </c>
      <c r="X108" s="5">
        <v>1.86</v>
      </c>
      <c r="Y108" s="5">
        <v>0.04</v>
      </c>
      <c r="Z108" s="5">
        <v>0.07</v>
      </c>
      <c r="AA108" s="5" t="s">
        <v>53</v>
      </c>
      <c r="AB108" s="5">
        <v>0.05</v>
      </c>
      <c r="AC108" s="5">
        <v>0</v>
      </c>
      <c r="AD108" s="5">
        <v>0</v>
      </c>
      <c r="AE108" s="5">
        <v>1.2</v>
      </c>
      <c r="AF108" s="5">
        <v>1.82</v>
      </c>
    </row>
    <row r="109" spans="1:32" ht="39.75" customHeight="1">
      <c r="A109" s="6" t="s">
        <v>85</v>
      </c>
      <c r="B109" s="7" t="s">
        <v>56</v>
      </c>
      <c r="C109" s="6">
        <v>200</v>
      </c>
      <c r="D109" s="6">
        <v>200</v>
      </c>
      <c r="E109" s="6">
        <v>8.9</v>
      </c>
      <c r="F109" s="6">
        <v>8.9</v>
      </c>
      <c r="G109" s="6">
        <v>0</v>
      </c>
      <c r="H109" s="6">
        <v>0</v>
      </c>
      <c r="I109" s="6">
        <v>3.06</v>
      </c>
      <c r="J109" s="6">
        <v>3.06</v>
      </c>
      <c r="K109" s="6">
        <v>0</v>
      </c>
      <c r="L109" s="6">
        <v>0</v>
      </c>
      <c r="M109" s="6">
        <v>26</v>
      </c>
      <c r="N109" s="6">
        <v>26</v>
      </c>
      <c r="O109" s="6">
        <v>58</v>
      </c>
      <c r="P109" s="5">
        <v>58</v>
      </c>
      <c r="Q109" s="5">
        <v>26</v>
      </c>
      <c r="R109" s="5">
        <v>26</v>
      </c>
      <c r="S109" s="5">
        <v>64</v>
      </c>
      <c r="T109" s="5">
        <v>64</v>
      </c>
      <c r="U109" s="5">
        <v>13</v>
      </c>
      <c r="V109" s="5">
        <v>13</v>
      </c>
      <c r="W109" s="5">
        <v>0.6</v>
      </c>
      <c r="X109" s="5">
        <v>0.6</v>
      </c>
      <c r="Y109" s="5">
        <v>0</v>
      </c>
      <c r="Z109" s="5">
        <v>0</v>
      </c>
      <c r="AA109" s="5">
        <v>0.06</v>
      </c>
      <c r="AB109" s="5">
        <v>0.06</v>
      </c>
      <c r="AC109" s="5">
        <v>17</v>
      </c>
      <c r="AD109" s="5">
        <v>17</v>
      </c>
      <c r="AE109" s="5">
        <v>0.1</v>
      </c>
      <c r="AF109" s="5">
        <v>0.1</v>
      </c>
    </row>
    <row r="110" spans="1:32" ht="37.5" customHeight="1">
      <c r="A110" s="28"/>
      <c r="B110" s="39" t="s">
        <v>136</v>
      </c>
      <c r="C110" s="28">
        <v>30</v>
      </c>
      <c r="D110" s="28">
        <v>30</v>
      </c>
      <c r="E110" s="28">
        <v>1.35</v>
      </c>
      <c r="F110" s="28">
        <v>1.35</v>
      </c>
      <c r="G110" s="28">
        <v>0.2</v>
      </c>
      <c r="H110" s="28">
        <v>0.4</v>
      </c>
      <c r="I110" s="28">
        <v>5.4</v>
      </c>
      <c r="J110" s="28">
        <v>5.4</v>
      </c>
      <c r="K110" s="28">
        <v>0</v>
      </c>
      <c r="L110" s="28">
        <v>0</v>
      </c>
      <c r="M110" s="28">
        <v>18.9</v>
      </c>
      <c r="N110" s="28">
        <v>18.9</v>
      </c>
      <c r="O110" s="28">
        <v>111</v>
      </c>
      <c r="P110" s="40">
        <v>111</v>
      </c>
      <c r="Q110" s="40">
        <v>10</v>
      </c>
      <c r="R110" s="40">
        <v>20</v>
      </c>
      <c r="S110" s="40">
        <v>8</v>
      </c>
      <c r="T110" s="40">
        <v>16</v>
      </c>
      <c r="U110" s="40">
        <v>6</v>
      </c>
      <c r="V110" s="2">
        <v>12</v>
      </c>
      <c r="W110" s="40">
        <v>0.5</v>
      </c>
      <c r="X110" s="41">
        <v>1</v>
      </c>
      <c r="Y110" s="42">
        <v>0.02</v>
      </c>
      <c r="Z110" s="42">
        <v>0.04</v>
      </c>
      <c r="AA110" s="43">
        <v>0.04</v>
      </c>
      <c r="AB110" s="42">
        <v>0.08</v>
      </c>
      <c r="AC110" s="41">
        <v>3</v>
      </c>
      <c r="AD110" s="41">
        <v>6</v>
      </c>
      <c r="AE110" s="41">
        <v>0.4</v>
      </c>
      <c r="AF110" s="41">
        <v>0.8</v>
      </c>
    </row>
    <row r="111" spans="1:32" ht="30" customHeight="1">
      <c r="A111" s="6"/>
      <c r="B111" s="13" t="s">
        <v>25</v>
      </c>
      <c r="C111" s="6"/>
      <c r="D111" s="14"/>
      <c r="E111" s="14">
        <f aca="true" t="shared" si="13" ref="E111:AF111">SUM(E106:E110)</f>
        <v>16.150000000000002</v>
      </c>
      <c r="F111" s="14">
        <f t="shared" si="13"/>
        <v>19.12</v>
      </c>
      <c r="G111" s="14">
        <f t="shared" si="13"/>
        <v>0.4</v>
      </c>
      <c r="H111" s="14">
        <f t="shared" si="13"/>
        <v>0.8</v>
      </c>
      <c r="I111" s="14">
        <f t="shared" si="13"/>
        <v>14.780000000000001</v>
      </c>
      <c r="J111" s="14">
        <f t="shared" si="13"/>
        <v>16.43</v>
      </c>
      <c r="K111" s="14">
        <f t="shared" si="13"/>
        <v>0</v>
      </c>
      <c r="L111" s="14">
        <f t="shared" si="13"/>
        <v>0</v>
      </c>
      <c r="M111" s="14">
        <f t="shared" si="13"/>
        <v>85.4</v>
      </c>
      <c r="N111" s="14">
        <f t="shared" si="13"/>
        <v>99.80000000000001</v>
      </c>
      <c r="O111" s="14">
        <f t="shared" si="13"/>
        <v>598.1700000000001</v>
      </c>
      <c r="P111" s="15">
        <f t="shared" si="13"/>
        <v>715.4</v>
      </c>
      <c r="Q111" s="15">
        <f t="shared" si="13"/>
        <v>92.16</v>
      </c>
      <c r="R111" s="15">
        <f t="shared" si="13"/>
        <v>129.1</v>
      </c>
      <c r="S111" s="15">
        <f t="shared" si="13"/>
        <v>208.95</v>
      </c>
      <c r="T111" s="15">
        <f t="shared" si="13"/>
        <v>275.05999999999995</v>
      </c>
      <c r="U111" s="15">
        <f t="shared" si="13"/>
        <v>62.739999999999995</v>
      </c>
      <c r="V111" s="15">
        <f t="shared" si="13"/>
        <v>89</v>
      </c>
      <c r="W111" s="15">
        <f t="shared" si="13"/>
        <v>3.85</v>
      </c>
      <c r="X111" s="15">
        <f t="shared" si="13"/>
        <v>5.81</v>
      </c>
      <c r="Y111" s="15">
        <f t="shared" si="13"/>
        <v>0.22</v>
      </c>
      <c r="Z111" s="15">
        <f t="shared" si="13"/>
        <v>0.34</v>
      </c>
      <c r="AA111" s="15">
        <f t="shared" si="13"/>
        <v>0.25</v>
      </c>
      <c r="AB111" s="15">
        <f t="shared" si="13"/>
        <v>0.42</v>
      </c>
      <c r="AC111" s="15">
        <f t="shared" si="13"/>
        <v>41.15</v>
      </c>
      <c r="AD111" s="15">
        <f t="shared" si="13"/>
        <v>53.21</v>
      </c>
      <c r="AE111" s="15">
        <f t="shared" si="13"/>
        <v>3.46</v>
      </c>
      <c r="AF111" s="15">
        <f t="shared" si="13"/>
        <v>5.319999999999999</v>
      </c>
    </row>
    <row r="112" spans="1:32" ht="42" customHeight="1">
      <c r="A112" s="87" t="s">
        <v>26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</row>
    <row r="113" spans="1:32" s="45" customFormat="1" ht="23.25" customHeight="1">
      <c r="A113" s="6">
        <v>102</v>
      </c>
      <c r="B113" s="7" t="s">
        <v>82</v>
      </c>
      <c r="C113" s="6">
        <v>200</v>
      </c>
      <c r="D113" s="6">
        <v>250</v>
      </c>
      <c r="E113" s="6">
        <v>4.39</v>
      </c>
      <c r="F113" s="6">
        <v>5.49</v>
      </c>
      <c r="G113" s="6">
        <v>5.2</v>
      </c>
      <c r="H113" s="6">
        <v>5.2</v>
      </c>
      <c r="I113" s="6">
        <v>4.22</v>
      </c>
      <c r="J113" s="6">
        <v>5.28</v>
      </c>
      <c r="K113" s="6">
        <v>3.1</v>
      </c>
      <c r="L113" s="6">
        <v>3.1</v>
      </c>
      <c r="M113" s="6">
        <v>13.06</v>
      </c>
      <c r="N113" s="6">
        <v>16.33</v>
      </c>
      <c r="O113" s="6">
        <v>107.8</v>
      </c>
      <c r="P113" s="5">
        <v>134.75</v>
      </c>
      <c r="Q113" s="5">
        <v>119.25</v>
      </c>
      <c r="R113" s="5">
        <v>159</v>
      </c>
      <c r="S113" s="5">
        <v>52.88</v>
      </c>
      <c r="T113" s="5">
        <v>70.5</v>
      </c>
      <c r="U113" s="5">
        <v>9.83</v>
      </c>
      <c r="V113" s="5">
        <v>13.1</v>
      </c>
      <c r="W113" s="5">
        <v>8.78</v>
      </c>
      <c r="X113" s="5">
        <v>11.7</v>
      </c>
      <c r="Y113" s="5">
        <v>0.25</v>
      </c>
      <c r="Z113" s="5">
        <v>0.15</v>
      </c>
      <c r="AA113" s="5">
        <v>0.01</v>
      </c>
      <c r="AB113" s="5">
        <v>0.018</v>
      </c>
      <c r="AC113" s="5">
        <v>0.81</v>
      </c>
      <c r="AD113" s="5">
        <v>1.08</v>
      </c>
      <c r="AE113" s="5">
        <v>1.2</v>
      </c>
      <c r="AF113" s="5">
        <v>1.5</v>
      </c>
    </row>
    <row r="114" spans="1:32" ht="12.75" customHeight="1" hidden="1">
      <c r="A114" s="6">
        <v>35</v>
      </c>
      <c r="B114" s="7" t="s">
        <v>78</v>
      </c>
      <c r="C114" s="6">
        <v>210</v>
      </c>
      <c r="D114" s="6">
        <v>260</v>
      </c>
      <c r="E114" s="21">
        <v>20.3</v>
      </c>
      <c r="F114" s="21">
        <v>25.38</v>
      </c>
      <c r="G114" s="21">
        <v>14.17</v>
      </c>
      <c r="H114" s="21">
        <v>17.74</v>
      </c>
      <c r="I114" s="21">
        <v>17</v>
      </c>
      <c r="J114" s="21">
        <v>21.25</v>
      </c>
      <c r="K114" s="21">
        <v>0.49</v>
      </c>
      <c r="L114" s="21">
        <v>0.67</v>
      </c>
      <c r="M114" s="21">
        <v>35.69</v>
      </c>
      <c r="N114" s="21">
        <v>44.61</v>
      </c>
      <c r="O114" s="21">
        <v>377</v>
      </c>
      <c r="P114" s="22">
        <v>471.25</v>
      </c>
      <c r="Q114" s="22">
        <v>28.5</v>
      </c>
      <c r="R114" s="22">
        <v>35.59</v>
      </c>
      <c r="S114" s="21">
        <v>135.2</v>
      </c>
      <c r="T114" s="21">
        <v>155.3</v>
      </c>
      <c r="U114" s="22">
        <v>14.4</v>
      </c>
      <c r="V114" s="22">
        <v>14.4</v>
      </c>
      <c r="W114" s="22">
        <v>1.5</v>
      </c>
      <c r="X114" s="22">
        <v>1.9</v>
      </c>
      <c r="Y114" s="22">
        <v>0.06</v>
      </c>
      <c r="Z114" s="22">
        <v>0.07</v>
      </c>
      <c r="AA114" s="22">
        <v>0.01</v>
      </c>
      <c r="AB114" s="22">
        <v>0.02</v>
      </c>
      <c r="AC114" s="22">
        <v>1.5</v>
      </c>
      <c r="AD114" s="22">
        <v>1.67</v>
      </c>
      <c r="AE114" s="22">
        <v>1.6</v>
      </c>
      <c r="AF114" s="22">
        <v>1.93</v>
      </c>
    </row>
    <row r="115" spans="1:32" ht="43.5" customHeight="1">
      <c r="A115" s="3">
        <v>259</v>
      </c>
      <c r="B115" s="7" t="s">
        <v>87</v>
      </c>
      <c r="C115" s="6">
        <v>210</v>
      </c>
      <c r="D115" s="6">
        <v>250</v>
      </c>
      <c r="E115" s="6">
        <v>12.89</v>
      </c>
      <c r="F115" s="6">
        <v>14.52</v>
      </c>
      <c r="G115" s="6">
        <v>12.52</v>
      </c>
      <c r="H115" s="6">
        <v>15.34</v>
      </c>
      <c r="I115" s="6">
        <v>11.2</v>
      </c>
      <c r="J115" s="6">
        <v>12.6</v>
      </c>
      <c r="K115" s="6">
        <v>11.2</v>
      </c>
      <c r="L115" s="6">
        <v>12.6</v>
      </c>
      <c r="M115" s="6">
        <v>26.5</v>
      </c>
      <c r="N115" s="6">
        <v>35.2</v>
      </c>
      <c r="O115" s="6">
        <v>241</v>
      </c>
      <c r="P115" s="5">
        <v>305</v>
      </c>
      <c r="Q115" s="5">
        <v>38</v>
      </c>
      <c r="R115" s="5">
        <v>42</v>
      </c>
      <c r="S115" s="5">
        <v>68</v>
      </c>
      <c r="T115" s="5">
        <v>73</v>
      </c>
      <c r="U115" s="5">
        <v>27</v>
      </c>
      <c r="V115" s="5">
        <v>32</v>
      </c>
      <c r="W115" s="5">
        <v>2</v>
      </c>
      <c r="X115" s="5">
        <v>2.5</v>
      </c>
      <c r="Y115" s="5">
        <v>0.12</v>
      </c>
      <c r="Z115" s="5">
        <v>0.26</v>
      </c>
      <c r="AA115" s="5">
        <v>0.12</v>
      </c>
      <c r="AB115" s="5">
        <v>0.2</v>
      </c>
      <c r="AC115" s="5">
        <v>20</v>
      </c>
      <c r="AD115" s="5">
        <v>25</v>
      </c>
      <c r="AE115" s="5">
        <v>2.2</v>
      </c>
      <c r="AF115" s="5">
        <v>2.6</v>
      </c>
    </row>
    <row r="116" spans="1:32" ht="43.5" customHeight="1">
      <c r="A116" s="6" t="s">
        <v>99</v>
      </c>
      <c r="B116" s="9" t="s">
        <v>24</v>
      </c>
      <c r="C116" s="3" t="s">
        <v>54</v>
      </c>
      <c r="D116" s="3" t="s">
        <v>54</v>
      </c>
      <c r="E116" s="3">
        <v>0.13</v>
      </c>
      <c r="F116" s="6">
        <v>0.13</v>
      </c>
      <c r="G116" s="6">
        <v>0</v>
      </c>
      <c r="H116" s="6">
        <v>0</v>
      </c>
      <c r="I116" s="6">
        <v>0.02</v>
      </c>
      <c r="J116" s="6">
        <v>0.02</v>
      </c>
      <c r="K116" s="6">
        <v>0.02</v>
      </c>
      <c r="L116" s="6">
        <v>0.02</v>
      </c>
      <c r="M116" s="6">
        <v>15.2</v>
      </c>
      <c r="N116" s="6">
        <v>15.2</v>
      </c>
      <c r="O116" s="6">
        <v>62</v>
      </c>
      <c r="P116" s="5">
        <v>62</v>
      </c>
      <c r="Q116" s="5">
        <v>14.2</v>
      </c>
      <c r="R116" s="5">
        <v>14.2</v>
      </c>
      <c r="S116" s="5">
        <v>4.4</v>
      </c>
      <c r="T116" s="5">
        <v>4.4</v>
      </c>
      <c r="U116" s="5">
        <v>2.4</v>
      </c>
      <c r="V116" s="5">
        <v>2.4</v>
      </c>
      <c r="W116" s="5">
        <v>0.36</v>
      </c>
      <c r="X116" s="5">
        <v>0.36</v>
      </c>
      <c r="Y116" s="10">
        <v>0</v>
      </c>
      <c r="Z116" s="10">
        <v>0</v>
      </c>
      <c r="AA116" s="11">
        <v>0</v>
      </c>
      <c r="AB116" s="10">
        <v>0</v>
      </c>
      <c r="AC116" s="12">
        <v>2.83</v>
      </c>
      <c r="AD116" s="12">
        <v>2.83</v>
      </c>
      <c r="AE116" s="5">
        <v>0.03</v>
      </c>
      <c r="AF116" s="5">
        <v>0.03</v>
      </c>
    </row>
    <row r="117" spans="1:32" ht="43.5" customHeight="1">
      <c r="A117" s="8" t="s">
        <v>103</v>
      </c>
      <c r="B117" s="7" t="s">
        <v>102</v>
      </c>
      <c r="C117" s="6">
        <v>40</v>
      </c>
      <c r="D117" s="6">
        <v>50</v>
      </c>
      <c r="E117" s="6">
        <v>2.24</v>
      </c>
      <c r="F117" s="6">
        <v>3.07</v>
      </c>
      <c r="G117" s="6"/>
      <c r="H117" s="6"/>
      <c r="I117" s="6">
        <v>0.8</v>
      </c>
      <c r="J117" s="6">
        <v>1.07</v>
      </c>
      <c r="K117" s="6"/>
      <c r="L117" s="6"/>
      <c r="M117" s="6">
        <v>16.7</v>
      </c>
      <c r="N117" s="6">
        <v>20.9</v>
      </c>
      <c r="O117" s="6">
        <v>85.7</v>
      </c>
      <c r="P117" s="5">
        <v>107.2</v>
      </c>
      <c r="Q117" s="5">
        <v>9.2</v>
      </c>
      <c r="R117" s="5">
        <v>13.8</v>
      </c>
      <c r="S117" s="5">
        <v>42.4</v>
      </c>
      <c r="T117" s="5">
        <v>63.6</v>
      </c>
      <c r="U117" s="5">
        <v>10</v>
      </c>
      <c r="V117" s="5">
        <v>15</v>
      </c>
      <c r="W117" s="5">
        <v>1.24</v>
      </c>
      <c r="X117" s="5">
        <v>1.86</v>
      </c>
      <c r="Y117" s="5">
        <v>0.04</v>
      </c>
      <c r="Z117" s="5">
        <v>0.07</v>
      </c>
      <c r="AA117" s="5" t="s">
        <v>53</v>
      </c>
      <c r="AB117" s="5">
        <v>0.05</v>
      </c>
      <c r="AC117" s="5">
        <v>0</v>
      </c>
      <c r="AD117" s="5">
        <v>0</v>
      </c>
      <c r="AE117" s="5">
        <v>1.2</v>
      </c>
      <c r="AF117" s="5">
        <v>1.82</v>
      </c>
    </row>
    <row r="118" spans="1:32" ht="36.75" customHeight="1">
      <c r="A118" s="6">
        <v>21</v>
      </c>
      <c r="B118" s="52" t="s">
        <v>52</v>
      </c>
      <c r="C118" s="6">
        <v>0.115</v>
      </c>
      <c r="D118" s="6">
        <v>0.115</v>
      </c>
      <c r="E118" s="6">
        <v>2.2</v>
      </c>
      <c r="F118" s="6">
        <v>2.2</v>
      </c>
      <c r="G118" s="6">
        <v>2.2</v>
      </c>
      <c r="H118" s="6">
        <v>2.2</v>
      </c>
      <c r="I118" s="6">
        <v>5</v>
      </c>
      <c r="J118" s="6">
        <v>5</v>
      </c>
      <c r="K118" s="6">
        <v>5</v>
      </c>
      <c r="L118" s="6">
        <v>5</v>
      </c>
      <c r="M118" s="6">
        <v>16</v>
      </c>
      <c r="N118" s="6">
        <v>16</v>
      </c>
      <c r="O118" s="6">
        <v>120</v>
      </c>
      <c r="P118" s="5">
        <v>120</v>
      </c>
      <c r="Q118" s="5">
        <v>28</v>
      </c>
      <c r="R118" s="5">
        <v>28</v>
      </c>
      <c r="S118" s="5">
        <v>32</v>
      </c>
      <c r="T118" s="5">
        <v>32</v>
      </c>
      <c r="U118" s="5">
        <v>20</v>
      </c>
      <c r="V118" s="5">
        <v>20</v>
      </c>
      <c r="W118" s="5">
        <v>0.04</v>
      </c>
      <c r="X118" s="5">
        <v>0.04</v>
      </c>
      <c r="Y118" s="5">
        <v>1</v>
      </c>
      <c r="Z118" s="5">
        <v>1</v>
      </c>
      <c r="AA118" s="5">
        <v>2.3</v>
      </c>
      <c r="AB118" s="5">
        <v>2.3</v>
      </c>
      <c r="AC118" s="5">
        <v>0.8</v>
      </c>
      <c r="AD118" s="5">
        <v>0.8</v>
      </c>
      <c r="AE118" s="5">
        <v>1.2</v>
      </c>
      <c r="AF118" s="5">
        <v>1.2</v>
      </c>
    </row>
    <row r="119" spans="1:32" ht="36.75" customHeight="1" hidden="1">
      <c r="A119" s="6"/>
      <c r="B119" s="13" t="s">
        <v>38</v>
      </c>
      <c r="C119" s="6"/>
      <c r="D119" s="14"/>
      <c r="E119" s="14">
        <f>SUM(E113:E118)</f>
        <v>42.150000000000006</v>
      </c>
      <c r="F119" s="14">
        <f>SUM(F113:F118)</f>
        <v>50.790000000000006</v>
      </c>
      <c r="G119" s="14">
        <f>SUM(G113:G118)</f>
        <v>34.09</v>
      </c>
      <c r="H119" s="14">
        <f aca="true" t="shared" si="14" ref="H119:AE119">H113+H114+H115+H116</f>
        <v>38.28</v>
      </c>
      <c r="I119" s="14">
        <f t="shared" si="14"/>
        <v>32.440000000000005</v>
      </c>
      <c r="J119" s="14">
        <f t="shared" si="14"/>
        <v>39.150000000000006</v>
      </c>
      <c r="K119" s="14">
        <f t="shared" si="14"/>
        <v>14.809999999999999</v>
      </c>
      <c r="L119" s="14">
        <f t="shared" si="14"/>
        <v>16.39</v>
      </c>
      <c r="M119" s="14">
        <f t="shared" si="14"/>
        <v>90.45</v>
      </c>
      <c r="N119" s="14">
        <f t="shared" si="14"/>
        <v>111.34</v>
      </c>
      <c r="O119" s="14">
        <f t="shared" si="14"/>
        <v>787.8</v>
      </c>
      <c r="P119" s="15">
        <f t="shared" si="14"/>
        <v>973</v>
      </c>
      <c r="Q119" s="15">
        <f t="shared" si="14"/>
        <v>199.95</v>
      </c>
      <c r="R119" s="15">
        <f t="shared" si="14"/>
        <v>250.79</v>
      </c>
      <c r="S119" s="15">
        <f t="shared" si="14"/>
        <v>260.47999999999996</v>
      </c>
      <c r="T119" s="15">
        <f t="shared" si="14"/>
        <v>303.2</v>
      </c>
      <c r="U119" s="15">
        <f t="shared" si="14"/>
        <v>53.63</v>
      </c>
      <c r="V119" s="15">
        <f t="shared" si="14"/>
        <v>61.9</v>
      </c>
      <c r="W119" s="15">
        <f t="shared" si="14"/>
        <v>12.639999999999999</v>
      </c>
      <c r="X119" s="15">
        <f t="shared" si="14"/>
        <v>16.46</v>
      </c>
      <c r="Y119" s="15">
        <f t="shared" si="14"/>
        <v>0.43</v>
      </c>
      <c r="Z119" s="15">
        <f t="shared" si="14"/>
        <v>0.48</v>
      </c>
      <c r="AA119" s="15">
        <f t="shared" si="14"/>
        <v>0.13999999999999999</v>
      </c>
      <c r="AB119" s="15">
        <f t="shared" si="14"/>
        <v>0.23800000000000002</v>
      </c>
      <c r="AC119" s="15">
        <f t="shared" si="14"/>
        <v>25.14</v>
      </c>
      <c r="AD119" s="15">
        <f t="shared" si="14"/>
        <v>30.58</v>
      </c>
      <c r="AE119" s="15">
        <f t="shared" si="14"/>
        <v>5.03</v>
      </c>
      <c r="AF119" s="15">
        <f>SUM(AF113:AF118)</f>
        <v>9.08</v>
      </c>
    </row>
    <row r="120" spans="1:32" ht="36.75" customHeight="1">
      <c r="A120" s="6"/>
      <c r="B120" s="13" t="s">
        <v>25</v>
      </c>
      <c r="C120" s="6"/>
      <c r="D120" s="14"/>
      <c r="E120" s="14">
        <f>SUM(E112:E119)</f>
        <v>84.30000000000001</v>
      </c>
      <c r="F120" s="14">
        <f>SUM(F112:F119)</f>
        <v>101.58000000000001</v>
      </c>
      <c r="G120" s="14">
        <f>SUM(G115:G119)</f>
        <v>48.81</v>
      </c>
      <c r="H120" s="14">
        <f>SUM(H115:H119)</f>
        <v>55.82</v>
      </c>
      <c r="I120" s="14">
        <f>SUM(I112:I119)</f>
        <v>70.68</v>
      </c>
      <c r="J120" s="14">
        <f>SUM(J112:J119)</f>
        <v>84.37</v>
      </c>
      <c r="K120" s="14">
        <f>SUM(K115:K119)</f>
        <v>31.029999999999998</v>
      </c>
      <c r="L120" s="14">
        <f>SUM(L115:L119)</f>
        <v>34.01</v>
      </c>
      <c r="M120" s="14">
        <f aca="true" t="shared" si="15" ref="M120:S120">SUM(M112:M119)</f>
        <v>213.60000000000002</v>
      </c>
      <c r="N120" s="14">
        <f t="shared" si="15"/>
        <v>259.58000000000004</v>
      </c>
      <c r="O120" s="14">
        <f>SUM(O113:O119)</f>
        <v>1781.3</v>
      </c>
      <c r="P120" s="14">
        <f t="shared" si="15"/>
        <v>2173.2</v>
      </c>
      <c r="Q120" s="14">
        <f t="shared" si="15"/>
        <v>437.09999999999997</v>
      </c>
      <c r="R120" s="15">
        <f t="shared" si="15"/>
        <v>543.38</v>
      </c>
      <c r="S120" s="15">
        <f t="shared" si="15"/>
        <v>595.3599999999999</v>
      </c>
      <c r="T120" s="15">
        <f>SUM(T115:T119)</f>
        <v>476.2</v>
      </c>
      <c r="U120" s="15">
        <f>SUM(U115:U119)</f>
        <v>113.03</v>
      </c>
      <c r="V120" s="15">
        <f>SUM(V112:V119)</f>
        <v>158.8</v>
      </c>
      <c r="W120" s="15">
        <f>SUM(W112:W119)</f>
        <v>26.559999999999995</v>
      </c>
      <c r="X120" s="15">
        <f>SUM(X112:X119)</f>
        <v>34.82</v>
      </c>
      <c r="Y120" s="15">
        <f aca="true" t="shared" si="16" ref="Y120:AF120">SUM(Y112:Y119)</f>
        <v>1.9</v>
      </c>
      <c r="Z120" s="15">
        <f t="shared" si="16"/>
        <v>2.0300000000000002</v>
      </c>
      <c r="AA120" s="15">
        <f t="shared" si="16"/>
        <v>2.58</v>
      </c>
      <c r="AB120" s="15">
        <f t="shared" si="16"/>
        <v>2.826</v>
      </c>
      <c r="AC120" s="15">
        <f t="shared" si="16"/>
        <v>51.08</v>
      </c>
      <c r="AD120" s="15">
        <f t="shared" si="16"/>
        <v>61.959999999999994</v>
      </c>
      <c r="AE120" s="15">
        <f t="shared" si="16"/>
        <v>12.46</v>
      </c>
      <c r="AF120" s="15">
        <f t="shared" si="16"/>
        <v>18.16</v>
      </c>
    </row>
    <row r="121" spans="1:32" ht="41.25" customHeight="1">
      <c r="A121" s="6"/>
      <c r="B121" s="13" t="s">
        <v>32</v>
      </c>
      <c r="C121" s="6"/>
      <c r="D121" s="14"/>
      <c r="E121" s="14">
        <f>E111+E120</f>
        <v>100.45000000000002</v>
      </c>
      <c r="F121" s="14">
        <f aca="true" t="shared" si="17" ref="F121:AF121">F111+F120</f>
        <v>120.70000000000002</v>
      </c>
      <c r="G121" s="14">
        <f t="shared" si="17"/>
        <v>49.21</v>
      </c>
      <c r="H121" s="14">
        <f t="shared" si="17"/>
        <v>56.62</v>
      </c>
      <c r="I121" s="14">
        <f t="shared" si="17"/>
        <v>85.46000000000001</v>
      </c>
      <c r="J121" s="14">
        <f t="shared" si="17"/>
        <v>100.80000000000001</v>
      </c>
      <c r="K121" s="14">
        <f t="shared" si="17"/>
        <v>31.029999999999998</v>
      </c>
      <c r="L121" s="14">
        <f t="shared" si="17"/>
        <v>34.01</v>
      </c>
      <c r="M121" s="14">
        <f t="shared" si="17"/>
        <v>299</v>
      </c>
      <c r="N121" s="14">
        <f t="shared" si="17"/>
        <v>359.38000000000005</v>
      </c>
      <c r="O121" s="14">
        <f t="shared" si="17"/>
        <v>2379.4700000000003</v>
      </c>
      <c r="P121" s="14">
        <f t="shared" si="17"/>
        <v>2888.6</v>
      </c>
      <c r="Q121" s="14">
        <f t="shared" si="17"/>
        <v>529.26</v>
      </c>
      <c r="R121" s="14">
        <f t="shared" si="17"/>
        <v>672.48</v>
      </c>
      <c r="S121" s="14">
        <f t="shared" si="17"/>
        <v>804.31</v>
      </c>
      <c r="T121" s="14">
        <f t="shared" si="17"/>
        <v>751.26</v>
      </c>
      <c r="U121" s="14">
        <f t="shared" si="17"/>
        <v>175.76999999999998</v>
      </c>
      <c r="V121" s="14">
        <f t="shared" si="17"/>
        <v>247.8</v>
      </c>
      <c r="W121" s="14">
        <f t="shared" si="17"/>
        <v>30.409999999999997</v>
      </c>
      <c r="X121" s="14">
        <f t="shared" si="17"/>
        <v>40.63</v>
      </c>
      <c r="Y121" s="14">
        <f t="shared" si="17"/>
        <v>2.12</v>
      </c>
      <c r="Z121" s="14">
        <f t="shared" si="17"/>
        <v>2.37</v>
      </c>
      <c r="AA121" s="14">
        <f>AA111+AA120</f>
        <v>2.83</v>
      </c>
      <c r="AB121" s="14">
        <f t="shared" si="17"/>
        <v>3.246</v>
      </c>
      <c r="AC121" s="14">
        <f t="shared" si="17"/>
        <v>92.22999999999999</v>
      </c>
      <c r="AD121" s="14">
        <f t="shared" si="17"/>
        <v>115.16999999999999</v>
      </c>
      <c r="AE121" s="14">
        <f t="shared" si="17"/>
        <v>15.920000000000002</v>
      </c>
      <c r="AF121" s="14">
        <f t="shared" si="17"/>
        <v>23.48</v>
      </c>
    </row>
    <row r="122" spans="1:32" ht="24.75" customHeight="1">
      <c r="A122" s="8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15"/>
    </row>
    <row r="123" spans="1:32" ht="24.75" customHeight="1">
      <c r="A123" s="6"/>
      <c r="B123" s="13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</row>
    <row r="124" spans="1:32" ht="114.75" customHeight="1">
      <c r="A124" s="32"/>
      <c r="B124" s="47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</row>
    <row r="125" spans="1:32" ht="37.5" customHeight="1">
      <c r="A125" s="81" t="s">
        <v>48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</row>
    <row r="126" spans="1:32" ht="35.25" customHeight="1">
      <c r="A126" s="87" t="s">
        <v>0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</row>
    <row r="127" spans="1:32" ht="36.75" customHeight="1">
      <c r="A127" s="84" t="s">
        <v>1</v>
      </c>
      <c r="B127" s="88" t="s">
        <v>2</v>
      </c>
      <c r="C127" s="84" t="s">
        <v>3</v>
      </c>
      <c r="D127" s="84"/>
      <c r="E127" s="84" t="s">
        <v>4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 t="s">
        <v>29</v>
      </c>
      <c r="P127" s="84"/>
      <c r="Q127" s="88" t="s">
        <v>6</v>
      </c>
      <c r="R127" s="88"/>
      <c r="S127" s="88"/>
      <c r="T127" s="88"/>
      <c r="U127" s="88"/>
      <c r="V127" s="88"/>
      <c r="W127" s="88"/>
      <c r="X127" s="88"/>
      <c r="Y127" s="82" t="s">
        <v>7</v>
      </c>
      <c r="Z127" s="82"/>
      <c r="AA127" s="82"/>
      <c r="AB127" s="82"/>
      <c r="AC127" s="82"/>
      <c r="AD127" s="82"/>
      <c r="AE127" s="82"/>
      <c r="AF127" s="82"/>
    </row>
    <row r="128" spans="1:32" ht="20.25" customHeight="1">
      <c r="A128" s="84"/>
      <c r="B128" s="88"/>
      <c r="C128" s="84" t="s">
        <v>68</v>
      </c>
      <c r="D128" s="84" t="s">
        <v>69</v>
      </c>
      <c r="E128" s="83" t="s">
        <v>8</v>
      </c>
      <c r="F128" s="83"/>
      <c r="G128" s="83"/>
      <c r="H128" s="83"/>
      <c r="I128" s="83" t="s">
        <v>9</v>
      </c>
      <c r="J128" s="83"/>
      <c r="K128" s="83"/>
      <c r="L128" s="83"/>
      <c r="M128" s="84" t="s">
        <v>10</v>
      </c>
      <c r="N128" s="84"/>
      <c r="O128" s="84"/>
      <c r="P128" s="84"/>
      <c r="Q128" s="82" t="s">
        <v>11</v>
      </c>
      <c r="R128" s="82"/>
      <c r="S128" s="82" t="s">
        <v>12</v>
      </c>
      <c r="T128" s="82"/>
      <c r="U128" s="82" t="s">
        <v>13</v>
      </c>
      <c r="V128" s="82"/>
      <c r="W128" s="82" t="s">
        <v>14</v>
      </c>
      <c r="X128" s="82"/>
      <c r="Y128" s="82" t="s">
        <v>15</v>
      </c>
      <c r="Z128" s="82"/>
      <c r="AA128" s="82" t="s">
        <v>16</v>
      </c>
      <c r="AB128" s="82"/>
      <c r="AC128" s="82" t="s">
        <v>17</v>
      </c>
      <c r="AD128" s="82"/>
      <c r="AE128" s="82" t="s">
        <v>18</v>
      </c>
      <c r="AF128" s="82"/>
    </row>
    <row r="129" spans="1:32" ht="24.75" customHeight="1">
      <c r="A129" s="84"/>
      <c r="B129" s="88"/>
      <c r="C129" s="84"/>
      <c r="D129" s="84"/>
      <c r="E129" s="83" t="s">
        <v>19</v>
      </c>
      <c r="F129" s="83"/>
      <c r="G129" s="84" t="s">
        <v>20</v>
      </c>
      <c r="H129" s="84"/>
      <c r="I129" s="83" t="s">
        <v>19</v>
      </c>
      <c r="J129" s="83"/>
      <c r="K129" s="84" t="s">
        <v>21</v>
      </c>
      <c r="L129" s="84"/>
      <c r="M129" s="84"/>
      <c r="N129" s="84"/>
      <c r="O129" s="84"/>
      <c r="P129" s="84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</row>
    <row r="130" spans="1:32" ht="38.25" customHeight="1">
      <c r="A130" s="84"/>
      <c r="B130" s="88"/>
      <c r="C130" s="84"/>
      <c r="D130" s="84"/>
      <c r="E130" s="3" t="s">
        <v>66</v>
      </c>
      <c r="F130" s="3" t="s">
        <v>67</v>
      </c>
      <c r="G130" s="3" t="s">
        <v>22</v>
      </c>
      <c r="H130" s="3" t="s">
        <v>23</v>
      </c>
      <c r="I130" s="3" t="s">
        <v>66</v>
      </c>
      <c r="J130" s="3" t="s">
        <v>67</v>
      </c>
      <c r="K130" s="3" t="s">
        <v>22</v>
      </c>
      <c r="L130" s="3" t="s">
        <v>23</v>
      </c>
      <c r="M130" s="3" t="s">
        <v>66</v>
      </c>
      <c r="N130" s="3" t="s">
        <v>67</v>
      </c>
      <c r="O130" s="3" t="s">
        <v>66</v>
      </c>
      <c r="P130" s="4" t="s">
        <v>67</v>
      </c>
      <c r="Q130" s="4" t="s">
        <v>66</v>
      </c>
      <c r="R130" s="4" t="s">
        <v>67</v>
      </c>
      <c r="S130" s="4" t="s">
        <v>66</v>
      </c>
      <c r="T130" s="4" t="s">
        <v>67</v>
      </c>
      <c r="U130" s="4" t="s">
        <v>66</v>
      </c>
      <c r="V130" s="4" t="s">
        <v>67</v>
      </c>
      <c r="W130" s="4" t="s">
        <v>66</v>
      </c>
      <c r="X130" s="4" t="s">
        <v>67</v>
      </c>
      <c r="Y130" s="4" t="s">
        <v>66</v>
      </c>
      <c r="Z130" s="4" t="s">
        <v>67</v>
      </c>
      <c r="AA130" s="4" t="s">
        <v>66</v>
      </c>
      <c r="AB130" s="4" t="s">
        <v>67</v>
      </c>
      <c r="AC130" s="4" t="s">
        <v>66</v>
      </c>
      <c r="AD130" s="4" t="s">
        <v>67</v>
      </c>
      <c r="AE130" s="4" t="s">
        <v>66</v>
      </c>
      <c r="AF130" s="4" t="s">
        <v>67</v>
      </c>
    </row>
    <row r="131" spans="1:32" ht="45" customHeight="1">
      <c r="A131" s="3">
        <v>40</v>
      </c>
      <c r="B131" s="7" t="s">
        <v>73</v>
      </c>
      <c r="C131" s="3">
        <v>150</v>
      </c>
      <c r="D131" s="3">
        <v>200</v>
      </c>
      <c r="E131" s="6">
        <v>5.35</v>
      </c>
      <c r="F131" s="6">
        <v>7.14</v>
      </c>
      <c r="G131" s="6">
        <v>9.9</v>
      </c>
      <c r="H131" s="6">
        <v>19.9</v>
      </c>
      <c r="I131" s="6">
        <v>0.55</v>
      </c>
      <c r="J131" s="6">
        <v>0.74</v>
      </c>
      <c r="K131" s="6">
        <v>13.9</v>
      </c>
      <c r="L131" s="6">
        <v>27.8</v>
      </c>
      <c r="M131" s="6">
        <v>25.6</v>
      </c>
      <c r="N131" s="6">
        <v>27.6</v>
      </c>
      <c r="O131" s="6">
        <v>157.4</v>
      </c>
      <c r="P131" s="5">
        <v>209.9</v>
      </c>
      <c r="Q131" s="5">
        <v>131</v>
      </c>
      <c r="R131" s="5">
        <v>262</v>
      </c>
      <c r="S131" s="5">
        <v>78</v>
      </c>
      <c r="T131" s="5">
        <v>156</v>
      </c>
      <c r="U131" s="5">
        <v>13</v>
      </c>
      <c r="V131" s="5">
        <v>26</v>
      </c>
      <c r="W131" s="5">
        <v>0.9</v>
      </c>
      <c r="X131" s="5">
        <v>1.8</v>
      </c>
      <c r="Y131" s="5">
        <v>0.17</v>
      </c>
      <c r="Z131" s="5">
        <v>0.34</v>
      </c>
      <c r="AA131" s="5">
        <v>0.08</v>
      </c>
      <c r="AB131" s="5">
        <v>0.16</v>
      </c>
      <c r="AC131" s="5">
        <v>0</v>
      </c>
      <c r="AD131" s="5">
        <v>0</v>
      </c>
      <c r="AE131" s="5">
        <v>1.7</v>
      </c>
      <c r="AF131" s="5">
        <v>3.4</v>
      </c>
    </row>
    <row r="132" spans="1:32" ht="39.75" customHeight="1">
      <c r="A132" s="72" t="s">
        <v>109</v>
      </c>
      <c r="B132" s="7" t="s">
        <v>65</v>
      </c>
      <c r="C132" s="6">
        <v>80</v>
      </c>
      <c r="D132" s="6">
        <v>100</v>
      </c>
      <c r="E132" s="6">
        <v>6.03</v>
      </c>
      <c r="F132" s="6">
        <v>7.54</v>
      </c>
      <c r="G132" s="6">
        <v>32.8</v>
      </c>
      <c r="H132" s="6">
        <v>32.8</v>
      </c>
      <c r="I132" s="6">
        <v>12.54</v>
      </c>
      <c r="J132" s="6">
        <v>13.87</v>
      </c>
      <c r="K132" s="6">
        <v>0</v>
      </c>
      <c r="L132" s="6">
        <v>0</v>
      </c>
      <c r="M132" s="6">
        <v>4.62</v>
      </c>
      <c r="N132" s="6">
        <v>6.24</v>
      </c>
      <c r="O132" s="6">
        <v>125</v>
      </c>
      <c r="P132" s="5">
        <v>156.9</v>
      </c>
      <c r="Q132" s="5">
        <v>124</v>
      </c>
      <c r="R132" s="5">
        <v>154.8</v>
      </c>
      <c r="S132" s="5">
        <v>210</v>
      </c>
      <c r="T132" s="5">
        <v>242</v>
      </c>
      <c r="U132" s="5">
        <v>6</v>
      </c>
      <c r="V132" s="5">
        <v>6</v>
      </c>
      <c r="W132" s="5">
        <v>4</v>
      </c>
      <c r="X132" s="5">
        <v>6</v>
      </c>
      <c r="Y132" s="5">
        <v>0.1</v>
      </c>
      <c r="Z132" s="5">
        <v>0.2</v>
      </c>
      <c r="AA132" s="5">
        <v>0.1</v>
      </c>
      <c r="AB132" s="5">
        <v>0.1</v>
      </c>
      <c r="AC132" s="12">
        <v>1</v>
      </c>
      <c r="AD132" s="22">
        <v>1.29</v>
      </c>
      <c r="AE132" s="5">
        <v>5.3</v>
      </c>
      <c r="AF132" s="5">
        <v>7.3</v>
      </c>
    </row>
    <row r="133" spans="1:32" ht="48" customHeight="1">
      <c r="A133" s="8" t="s">
        <v>103</v>
      </c>
      <c r="B133" s="7" t="s">
        <v>102</v>
      </c>
      <c r="C133" s="6">
        <v>40</v>
      </c>
      <c r="D133" s="6">
        <v>50</v>
      </c>
      <c r="E133" s="6">
        <v>2.24</v>
      </c>
      <c r="F133" s="6">
        <v>3.07</v>
      </c>
      <c r="G133" s="6"/>
      <c r="H133" s="6"/>
      <c r="I133" s="6">
        <v>0.8</v>
      </c>
      <c r="J133" s="6">
        <v>1.07</v>
      </c>
      <c r="K133" s="6"/>
      <c r="L133" s="6"/>
      <c r="M133" s="6">
        <v>16.7</v>
      </c>
      <c r="N133" s="6">
        <v>20.9</v>
      </c>
      <c r="O133" s="6">
        <v>85.7</v>
      </c>
      <c r="P133" s="5">
        <v>107.2</v>
      </c>
      <c r="Q133" s="5">
        <v>9.2</v>
      </c>
      <c r="R133" s="5">
        <v>13.8</v>
      </c>
      <c r="S133" s="5">
        <v>42.4</v>
      </c>
      <c r="T133" s="5">
        <v>63.6</v>
      </c>
      <c r="U133" s="5">
        <v>10</v>
      </c>
      <c r="V133" s="5">
        <v>15</v>
      </c>
      <c r="W133" s="5">
        <v>1.24</v>
      </c>
      <c r="X133" s="5">
        <v>1.86</v>
      </c>
      <c r="Y133" s="5">
        <v>0.04</v>
      </c>
      <c r="Z133" s="5">
        <v>0.07</v>
      </c>
      <c r="AA133" s="5">
        <v>0.04</v>
      </c>
      <c r="AB133" s="5">
        <v>0.05</v>
      </c>
      <c r="AC133" s="5">
        <v>0</v>
      </c>
      <c r="AD133" s="5">
        <v>0</v>
      </c>
      <c r="AE133" s="5">
        <v>1.2</v>
      </c>
      <c r="AF133" s="5">
        <v>1.82</v>
      </c>
    </row>
    <row r="134" spans="1:32" ht="48.75" customHeight="1">
      <c r="A134" s="6">
        <v>379</v>
      </c>
      <c r="B134" s="9" t="s">
        <v>143</v>
      </c>
      <c r="C134" s="3">
        <v>200</v>
      </c>
      <c r="D134" s="3">
        <v>200</v>
      </c>
      <c r="E134" s="3">
        <v>2.24</v>
      </c>
      <c r="F134" s="6">
        <v>2.24</v>
      </c>
      <c r="G134" s="6"/>
      <c r="H134" s="6"/>
      <c r="I134" s="6">
        <v>2.1</v>
      </c>
      <c r="J134" s="6">
        <v>2.1</v>
      </c>
      <c r="K134" s="6"/>
      <c r="L134" s="6"/>
      <c r="M134" s="6">
        <v>25.03</v>
      </c>
      <c r="N134" s="6">
        <v>25.03</v>
      </c>
      <c r="O134" s="6">
        <v>118.8</v>
      </c>
      <c r="P134" s="5">
        <v>118.8</v>
      </c>
      <c r="Q134" s="5">
        <v>69.2</v>
      </c>
      <c r="R134" s="5">
        <v>69.2</v>
      </c>
      <c r="S134" s="5">
        <v>19</v>
      </c>
      <c r="T134" s="5">
        <v>19</v>
      </c>
      <c r="U134" s="5">
        <v>6</v>
      </c>
      <c r="V134" s="5">
        <v>6</v>
      </c>
      <c r="W134" s="5">
        <v>0.35</v>
      </c>
      <c r="X134" s="5">
        <v>0.35</v>
      </c>
      <c r="Y134" s="10">
        <v>0.02</v>
      </c>
      <c r="Z134" s="10">
        <v>0.02</v>
      </c>
      <c r="AA134" s="11">
        <v>0.08</v>
      </c>
      <c r="AB134" s="10">
        <v>0.08</v>
      </c>
      <c r="AC134" s="12">
        <v>0.45</v>
      </c>
      <c r="AD134" s="12">
        <v>0.45</v>
      </c>
      <c r="AE134" s="5">
        <v>0.03</v>
      </c>
      <c r="AF134" s="5">
        <v>0.03</v>
      </c>
    </row>
    <row r="135" spans="1:32" ht="39" customHeight="1">
      <c r="A135" s="6"/>
      <c r="B135" s="9" t="s">
        <v>140</v>
      </c>
      <c r="C135" s="3">
        <v>40</v>
      </c>
      <c r="D135" s="3">
        <v>60</v>
      </c>
      <c r="E135" s="3">
        <v>3.12</v>
      </c>
      <c r="F135" s="6">
        <v>4.68</v>
      </c>
      <c r="G135" s="6"/>
      <c r="H135" s="6">
        <v>1.4</v>
      </c>
      <c r="I135" s="6">
        <v>3.76</v>
      </c>
      <c r="J135" s="6">
        <v>5.64</v>
      </c>
      <c r="K135" s="6">
        <v>0.8</v>
      </c>
      <c r="L135" s="6"/>
      <c r="M135" s="6">
        <v>29.6</v>
      </c>
      <c r="N135" s="6">
        <v>44.4</v>
      </c>
      <c r="O135" s="6">
        <v>188.46</v>
      </c>
      <c r="P135" s="5">
        <v>282.7</v>
      </c>
      <c r="Q135" s="5">
        <v>33</v>
      </c>
      <c r="R135" s="5">
        <v>66</v>
      </c>
      <c r="S135" s="5">
        <v>25</v>
      </c>
      <c r="T135" s="5">
        <v>50</v>
      </c>
      <c r="U135" s="5">
        <v>6</v>
      </c>
      <c r="V135" s="5">
        <v>12</v>
      </c>
      <c r="W135" s="5">
        <v>0.4</v>
      </c>
      <c r="X135" s="5">
        <v>0.8</v>
      </c>
      <c r="Y135" s="10">
        <v>0.01</v>
      </c>
      <c r="Z135" s="10">
        <v>0.02</v>
      </c>
      <c r="AA135" s="11">
        <v>0.04</v>
      </c>
      <c r="AB135" s="10">
        <v>0.08</v>
      </c>
      <c r="AC135" s="12">
        <v>0.3</v>
      </c>
      <c r="AD135" s="12">
        <v>0.6</v>
      </c>
      <c r="AE135" s="5">
        <v>2.2</v>
      </c>
      <c r="AF135" s="5">
        <v>2.2</v>
      </c>
    </row>
    <row r="136" spans="1:32" ht="37.5" customHeight="1">
      <c r="A136" s="8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32.25" customHeight="1">
      <c r="A137" s="6"/>
      <c r="B137" s="52" t="s">
        <v>49</v>
      </c>
      <c r="C137" s="6"/>
      <c r="D137" s="6"/>
      <c r="E137" s="14">
        <f aca="true" t="shared" si="18" ref="E137:AF137">SUM(E131:E136)</f>
        <v>18.98</v>
      </c>
      <c r="F137" s="14">
        <f t="shared" si="18"/>
        <v>24.67</v>
      </c>
      <c r="G137" s="14">
        <f t="shared" si="18"/>
        <v>42.699999999999996</v>
      </c>
      <c r="H137" s="14">
        <f t="shared" si="18"/>
        <v>54.099999999999994</v>
      </c>
      <c r="I137" s="14">
        <f t="shared" si="18"/>
        <v>19.75</v>
      </c>
      <c r="J137" s="14">
        <f t="shared" si="18"/>
        <v>23.42</v>
      </c>
      <c r="K137" s="14">
        <f t="shared" si="18"/>
        <v>14.700000000000001</v>
      </c>
      <c r="L137" s="14">
        <f t="shared" si="18"/>
        <v>27.8</v>
      </c>
      <c r="M137" s="14">
        <f t="shared" si="18"/>
        <v>101.55000000000001</v>
      </c>
      <c r="N137" s="14">
        <f t="shared" si="18"/>
        <v>124.17000000000002</v>
      </c>
      <c r="O137" s="14">
        <f t="shared" si="18"/>
        <v>675.36</v>
      </c>
      <c r="P137" s="15">
        <f t="shared" si="18"/>
        <v>875.5</v>
      </c>
      <c r="Q137" s="15">
        <f t="shared" si="18"/>
        <v>366.4</v>
      </c>
      <c r="R137" s="15">
        <f t="shared" si="18"/>
        <v>565.8</v>
      </c>
      <c r="S137" s="15">
        <f t="shared" si="18"/>
        <v>374.4</v>
      </c>
      <c r="T137" s="15">
        <f t="shared" si="18"/>
        <v>530.6</v>
      </c>
      <c r="U137" s="15">
        <f t="shared" si="18"/>
        <v>41</v>
      </c>
      <c r="V137" s="15">
        <f t="shared" si="18"/>
        <v>65</v>
      </c>
      <c r="W137" s="15">
        <f t="shared" si="18"/>
        <v>6.890000000000001</v>
      </c>
      <c r="X137" s="15">
        <f t="shared" si="18"/>
        <v>10.81</v>
      </c>
      <c r="Y137" s="15">
        <f t="shared" si="18"/>
        <v>0.34</v>
      </c>
      <c r="Z137" s="15">
        <f t="shared" si="18"/>
        <v>0.6500000000000001</v>
      </c>
      <c r="AA137" s="15">
        <f t="shared" si="18"/>
        <v>0.33999999999999997</v>
      </c>
      <c r="AB137" s="15">
        <f t="shared" si="18"/>
        <v>0.47000000000000003</v>
      </c>
      <c r="AC137" s="15">
        <f t="shared" si="18"/>
        <v>1.75</v>
      </c>
      <c r="AD137" s="15">
        <f t="shared" si="18"/>
        <v>2.34</v>
      </c>
      <c r="AE137" s="19">
        <f t="shared" si="18"/>
        <v>10.43</v>
      </c>
      <c r="AF137" s="19">
        <f t="shared" si="18"/>
        <v>14.75</v>
      </c>
    </row>
    <row r="138" spans="1:32" s="45" customFormat="1" ht="28.5" customHeight="1">
      <c r="A138" s="87" t="s">
        <v>26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</row>
    <row r="139" spans="1:32" ht="60" customHeight="1">
      <c r="A139" s="6">
        <v>15</v>
      </c>
      <c r="B139" s="7" t="s">
        <v>110</v>
      </c>
      <c r="C139" s="6">
        <v>200</v>
      </c>
      <c r="D139" s="6">
        <v>250</v>
      </c>
      <c r="E139" s="6">
        <v>1.68</v>
      </c>
      <c r="F139" s="6">
        <v>2.1</v>
      </c>
      <c r="G139" s="6">
        <v>2</v>
      </c>
      <c r="H139" s="6">
        <v>2.6</v>
      </c>
      <c r="I139" s="6">
        <v>5.98</v>
      </c>
      <c r="J139" s="6">
        <v>7.48</v>
      </c>
      <c r="K139" s="6">
        <v>0.5</v>
      </c>
      <c r="L139" s="6">
        <v>0.7</v>
      </c>
      <c r="M139" s="6">
        <v>9.35</v>
      </c>
      <c r="N139" s="6">
        <v>11.69</v>
      </c>
      <c r="O139" s="6">
        <v>164.7</v>
      </c>
      <c r="P139" s="5">
        <v>193.2</v>
      </c>
      <c r="Q139" s="5">
        <v>50</v>
      </c>
      <c r="R139" s="5">
        <v>56</v>
      </c>
      <c r="S139" s="5">
        <v>45</v>
      </c>
      <c r="T139" s="5">
        <v>49</v>
      </c>
      <c r="U139" s="5">
        <v>18</v>
      </c>
      <c r="V139" s="5">
        <v>22</v>
      </c>
      <c r="W139" s="5">
        <v>1</v>
      </c>
      <c r="X139" s="5">
        <v>1.2</v>
      </c>
      <c r="Y139" s="5">
        <v>0.08</v>
      </c>
      <c r="Z139" s="5">
        <v>0.012</v>
      </c>
      <c r="AA139" s="5">
        <v>0.15</v>
      </c>
      <c r="AB139" s="5">
        <v>0.19</v>
      </c>
      <c r="AC139" s="5">
        <v>7</v>
      </c>
      <c r="AD139" s="5">
        <v>7.6</v>
      </c>
      <c r="AE139" s="5">
        <v>1.5</v>
      </c>
      <c r="AF139" s="5">
        <v>1.9</v>
      </c>
    </row>
    <row r="140" spans="1:32" ht="36" customHeight="1">
      <c r="A140" s="6">
        <v>21</v>
      </c>
      <c r="B140" s="52" t="s">
        <v>52</v>
      </c>
      <c r="C140" s="6">
        <v>0.115</v>
      </c>
      <c r="D140" s="6">
        <v>0.115</v>
      </c>
      <c r="E140" s="6">
        <v>2.2</v>
      </c>
      <c r="F140" s="6">
        <v>2.2</v>
      </c>
      <c r="G140" s="6">
        <v>2.2</v>
      </c>
      <c r="H140" s="6">
        <v>2.2</v>
      </c>
      <c r="I140" s="6">
        <v>5</v>
      </c>
      <c r="J140" s="6">
        <v>5</v>
      </c>
      <c r="K140" s="6">
        <v>5</v>
      </c>
      <c r="L140" s="6">
        <v>5</v>
      </c>
      <c r="M140" s="6">
        <v>16</v>
      </c>
      <c r="N140" s="6">
        <v>16</v>
      </c>
      <c r="O140" s="6">
        <v>120</v>
      </c>
      <c r="P140" s="5">
        <v>120</v>
      </c>
      <c r="Q140" s="5">
        <v>28</v>
      </c>
      <c r="R140" s="5">
        <v>28</v>
      </c>
      <c r="S140" s="5">
        <v>32</v>
      </c>
      <c r="T140" s="5">
        <v>32</v>
      </c>
      <c r="U140" s="5">
        <v>20</v>
      </c>
      <c r="V140" s="5">
        <v>20</v>
      </c>
      <c r="W140" s="5">
        <v>0.04</v>
      </c>
      <c r="X140" s="5">
        <v>0.04</v>
      </c>
      <c r="Y140" s="5">
        <v>1</v>
      </c>
      <c r="Z140" s="5">
        <v>1</v>
      </c>
      <c r="AA140" s="5">
        <v>2.3</v>
      </c>
      <c r="AB140" s="5">
        <v>2.3</v>
      </c>
      <c r="AC140" s="5">
        <v>0.8</v>
      </c>
      <c r="AD140" s="5">
        <v>0.8</v>
      </c>
      <c r="AE140" s="5">
        <v>1.2</v>
      </c>
      <c r="AF140" s="5">
        <v>1.2</v>
      </c>
    </row>
    <row r="141" spans="1:32" ht="37.5" customHeight="1">
      <c r="A141" s="3">
        <v>9</v>
      </c>
      <c r="B141" s="7" t="s">
        <v>121</v>
      </c>
      <c r="C141" s="3">
        <v>150</v>
      </c>
      <c r="D141" s="3">
        <v>200</v>
      </c>
      <c r="E141" s="6">
        <v>8.46</v>
      </c>
      <c r="F141" s="6">
        <v>15.5</v>
      </c>
      <c r="G141" s="6"/>
      <c r="H141" s="6"/>
      <c r="I141" s="6">
        <v>9.95</v>
      </c>
      <c r="J141" s="6">
        <v>15.92</v>
      </c>
      <c r="K141" s="6"/>
      <c r="L141" s="6"/>
      <c r="M141" s="6">
        <v>21.32</v>
      </c>
      <c r="N141" s="6">
        <v>34.1</v>
      </c>
      <c r="O141" s="6">
        <v>209</v>
      </c>
      <c r="P141" s="5">
        <v>334.4</v>
      </c>
      <c r="Q141" s="5">
        <v>22</v>
      </c>
      <c r="R141" s="5">
        <v>28</v>
      </c>
      <c r="S141" s="5">
        <v>30</v>
      </c>
      <c r="T141" s="5">
        <v>31</v>
      </c>
      <c r="U141" s="5">
        <v>21</v>
      </c>
      <c r="V141" s="5">
        <v>24</v>
      </c>
      <c r="W141" s="5">
        <v>0.02</v>
      </c>
      <c r="X141" s="5">
        <v>0.022</v>
      </c>
      <c r="Y141" s="5">
        <v>0.05</v>
      </c>
      <c r="Z141" s="5">
        <v>0.08</v>
      </c>
      <c r="AA141" s="5">
        <v>0.08</v>
      </c>
      <c r="AB141" s="5">
        <v>0.128</v>
      </c>
      <c r="AC141" s="5">
        <v>0.14</v>
      </c>
      <c r="AD141" s="5">
        <v>0.0228</v>
      </c>
      <c r="AE141" s="5">
        <v>1.3</v>
      </c>
      <c r="AF141" s="5"/>
    </row>
    <row r="142" spans="1:32" ht="38.25" customHeight="1">
      <c r="A142" s="6">
        <v>268</v>
      </c>
      <c r="B142" s="7" t="s">
        <v>79</v>
      </c>
      <c r="C142" s="6">
        <v>80</v>
      </c>
      <c r="D142" s="6">
        <v>100</v>
      </c>
      <c r="E142" s="6">
        <v>12.54</v>
      </c>
      <c r="F142" s="6">
        <v>15.55</v>
      </c>
      <c r="G142" s="6">
        <v>5</v>
      </c>
      <c r="H142" s="6">
        <v>7.2</v>
      </c>
      <c r="I142" s="6">
        <v>9.24</v>
      </c>
      <c r="J142" s="6">
        <v>11.55</v>
      </c>
      <c r="K142" s="6">
        <v>5.5</v>
      </c>
      <c r="L142" s="6">
        <v>6.4</v>
      </c>
      <c r="M142" s="6">
        <v>12.56</v>
      </c>
      <c r="N142" s="6">
        <v>15.7</v>
      </c>
      <c r="O142" s="6">
        <v>183</v>
      </c>
      <c r="P142" s="5">
        <v>228.75</v>
      </c>
      <c r="Q142" s="5">
        <v>33</v>
      </c>
      <c r="R142" s="5">
        <v>42</v>
      </c>
      <c r="S142" s="5">
        <v>80</v>
      </c>
      <c r="T142" s="5">
        <v>92</v>
      </c>
      <c r="U142" s="5">
        <v>18</v>
      </c>
      <c r="V142" s="5">
        <v>21</v>
      </c>
      <c r="W142" s="5">
        <v>0.7</v>
      </c>
      <c r="X142" s="5">
        <v>0.9</v>
      </c>
      <c r="Y142" s="5">
        <v>0.04</v>
      </c>
      <c r="Z142" s="5">
        <v>0.06</v>
      </c>
      <c r="AA142" s="5">
        <v>0.05</v>
      </c>
      <c r="AB142" s="5">
        <v>0.07</v>
      </c>
      <c r="AC142" s="5">
        <v>0</v>
      </c>
      <c r="AD142" s="5">
        <v>0</v>
      </c>
      <c r="AE142" s="5">
        <v>1.1</v>
      </c>
      <c r="AF142" s="5">
        <v>1.6</v>
      </c>
    </row>
    <row r="143" spans="1:256" ht="36" customHeight="1">
      <c r="A143" s="6"/>
      <c r="B143" s="13" t="s">
        <v>38</v>
      </c>
      <c r="C143" s="14"/>
      <c r="D143" s="14"/>
      <c r="E143" s="14">
        <f>E139+E140+E141+E142</f>
        <v>24.88</v>
      </c>
      <c r="F143" s="14">
        <f aca="true" t="shared" si="19" ref="F143:AF143">F139+F140+F141+F142</f>
        <v>35.35</v>
      </c>
      <c r="G143" s="14">
        <f t="shared" si="19"/>
        <v>9.2</v>
      </c>
      <c r="H143" s="14">
        <f t="shared" si="19"/>
        <v>12</v>
      </c>
      <c r="I143" s="14">
        <f t="shared" si="19"/>
        <v>30.17</v>
      </c>
      <c r="J143" s="14">
        <f t="shared" si="19"/>
        <v>39.95</v>
      </c>
      <c r="K143" s="14">
        <f t="shared" si="19"/>
        <v>11</v>
      </c>
      <c r="L143" s="14">
        <f t="shared" si="19"/>
        <v>12.100000000000001</v>
      </c>
      <c r="M143" s="14">
        <f t="shared" si="19"/>
        <v>59.230000000000004</v>
      </c>
      <c r="N143" s="14">
        <f t="shared" si="19"/>
        <v>77.49</v>
      </c>
      <c r="O143" s="14">
        <f t="shared" si="19"/>
        <v>676.7</v>
      </c>
      <c r="P143" s="14">
        <f t="shared" si="19"/>
        <v>876.3499999999999</v>
      </c>
      <c r="Q143" s="14">
        <f t="shared" si="19"/>
        <v>133</v>
      </c>
      <c r="R143" s="14">
        <f t="shared" si="19"/>
        <v>154</v>
      </c>
      <c r="S143" s="14">
        <f t="shared" si="19"/>
        <v>187</v>
      </c>
      <c r="T143" s="14">
        <f t="shared" si="19"/>
        <v>204</v>
      </c>
      <c r="U143" s="14">
        <f t="shared" si="19"/>
        <v>77</v>
      </c>
      <c r="V143" s="14">
        <f t="shared" si="19"/>
        <v>87</v>
      </c>
      <c r="W143" s="14">
        <f t="shared" si="19"/>
        <v>1.76</v>
      </c>
      <c r="X143" s="14">
        <f t="shared" si="19"/>
        <v>2.162</v>
      </c>
      <c r="Y143" s="14">
        <f t="shared" si="19"/>
        <v>1.1700000000000002</v>
      </c>
      <c r="Z143" s="14">
        <f t="shared" si="19"/>
        <v>1.1520000000000001</v>
      </c>
      <c r="AA143" s="14">
        <f t="shared" si="19"/>
        <v>2.5799999999999996</v>
      </c>
      <c r="AB143" s="14">
        <f t="shared" si="19"/>
        <v>2.6879999999999997</v>
      </c>
      <c r="AC143" s="14">
        <f t="shared" si="19"/>
        <v>7.9399999999999995</v>
      </c>
      <c r="AD143" s="14">
        <f t="shared" si="19"/>
        <v>8.4228</v>
      </c>
      <c r="AE143" s="14">
        <f t="shared" si="19"/>
        <v>5.1</v>
      </c>
      <c r="AF143" s="14">
        <f t="shared" si="19"/>
        <v>4.699999999999999</v>
      </c>
      <c r="AG143" s="6"/>
      <c r="AH143" s="13" t="s">
        <v>38</v>
      </c>
      <c r="AI143" s="14"/>
      <c r="AJ143" s="14"/>
      <c r="AK143" s="14">
        <f aca="true" t="shared" si="20" ref="AK143:BL143">AK135+AK136+AK137+AK138+AK139+AK140+AK141+AK142</f>
        <v>0</v>
      </c>
      <c r="AL143" s="14">
        <f t="shared" si="20"/>
        <v>0</v>
      </c>
      <c r="AM143" s="14">
        <f t="shared" si="20"/>
        <v>0</v>
      </c>
      <c r="AN143" s="14">
        <f t="shared" si="20"/>
        <v>0</v>
      </c>
      <c r="AO143" s="14">
        <f t="shared" si="20"/>
        <v>0</v>
      </c>
      <c r="AP143" s="14">
        <f t="shared" si="20"/>
        <v>0</v>
      </c>
      <c r="AQ143" s="14">
        <f t="shared" si="20"/>
        <v>0</v>
      </c>
      <c r="AR143" s="14">
        <f t="shared" si="20"/>
        <v>0</v>
      </c>
      <c r="AS143" s="14">
        <f t="shared" si="20"/>
        <v>0</v>
      </c>
      <c r="AT143" s="14">
        <f t="shared" si="20"/>
        <v>0</v>
      </c>
      <c r="AU143" s="14">
        <f t="shared" si="20"/>
        <v>0</v>
      </c>
      <c r="AV143" s="15">
        <f t="shared" si="20"/>
        <v>0</v>
      </c>
      <c r="AW143" s="15">
        <f t="shared" si="20"/>
        <v>0</v>
      </c>
      <c r="AX143" s="15">
        <f t="shared" si="20"/>
        <v>0</v>
      </c>
      <c r="AY143" s="15">
        <f t="shared" si="20"/>
        <v>0</v>
      </c>
      <c r="AZ143" s="15">
        <f t="shared" si="20"/>
        <v>0</v>
      </c>
      <c r="BA143" s="15">
        <f t="shared" si="20"/>
        <v>0</v>
      </c>
      <c r="BB143" s="15">
        <f t="shared" si="20"/>
        <v>0</v>
      </c>
      <c r="BC143" s="15">
        <f t="shared" si="20"/>
        <v>0</v>
      </c>
      <c r="BD143" s="15">
        <f t="shared" si="20"/>
        <v>0</v>
      </c>
      <c r="BE143" s="15">
        <f t="shared" si="20"/>
        <v>0</v>
      </c>
      <c r="BF143" s="15">
        <f t="shared" si="20"/>
        <v>0</v>
      </c>
      <c r="BG143" s="15">
        <f t="shared" si="20"/>
        <v>0</v>
      </c>
      <c r="BH143" s="15">
        <f t="shared" si="20"/>
        <v>0</v>
      </c>
      <c r="BI143" s="15">
        <f t="shared" si="20"/>
        <v>0</v>
      </c>
      <c r="BJ143" s="15">
        <f t="shared" si="20"/>
        <v>0</v>
      </c>
      <c r="BK143" s="15">
        <f t="shared" si="20"/>
        <v>0</v>
      </c>
      <c r="BL143" s="15">
        <f t="shared" si="20"/>
        <v>0</v>
      </c>
      <c r="BM143" s="6"/>
      <c r="BN143" s="13" t="s">
        <v>38</v>
      </c>
      <c r="BO143" s="14"/>
      <c r="BP143" s="14"/>
      <c r="BQ143" s="14">
        <f aca="true" t="shared" si="21" ref="BQ143:DX143">BQ135+BQ136+BQ137+BQ138+BQ139+BQ140+BQ141+BQ142</f>
        <v>0</v>
      </c>
      <c r="BR143" s="14">
        <f t="shared" si="21"/>
        <v>0</v>
      </c>
      <c r="BS143" s="14">
        <f t="shared" si="21"/>
        <v>0</v>
      </c>
      <c r="BT143" s="14">
        <f t="shared" si="21"/>
        <v>0</v>
      </c>
      <c r="BU143" s="14">
        <f t="shared" si="21"/>
        <v>0</v>
      </c>
      <c r="BV143" s="14">
        <f t="shared" si="21"/>
        <v>0</v>
      </c>
      <c r="BW143" s="14">
        <f t="shared" si="21"/>
        <v>0</v>
      </c>
      <c r="BX143" s="14">
        <f t="shared" si="21"/>
        <v>0</v>
      </c>
      <c r="BY143" s="14">
        <f t="shared" si="21"/>
        <v>0</v>
      </c>
      <c r="BZ143" s="14">
        <f t="shared" si="21"/>
        <v>0</v>
      </c>
      <c r="CA143" s="14">
        <f t="shared" si="21"/>
        <v>0</v>
      </c>
      <c r="CB143" s="15">
        <f t="shared" si="21"/>
        <v>0</v>
      </c>
      <c r="CC143" s="15">
        <f t="shared" si="21"/>
        <v>0</v>
      </c>
      <c r="CD143" s="15">
        <f t="shared" si="21"/>
        <v>0</v>
      </c>
      <c r="CE143" s="15">
        <f t="shared" si="21"/>
        <v>0</v>
      </c>
      <c r="CF143" s="15">
        <f t="shared" si="21"/>
        <v>0</v>
      </c>
      <c r="CG143" s="15">
        <f t="shared" si="21"/>
        <v>0</v>
      </c>
      <c r="CH143" s="15">
        <f t="shared" si="21"/>
        <v>0</v>
      </c>
      <c r="CI143" s="15">
        <f t="shared" si="21"/>
        <v>0</v>
      </c>
      <c r="CJ143" s="15">
        <f t="shared" si="21"/>
        <v>0</v>
      </c>
      <c r="CK143" s="15">
        <f t="shared" si="21"/>
        <v>0</v>
      </c>
      <c r="CL143" s="15">
        <f t="shared" si="21"/>
        <v>0</v>
      </c>
      <c r="CM143" s="15">
        <f t="shared" si="21"/>
        <v>0</v>
      </c>
      <c r="CN143" s="15">
        <f t="shared" si="21"/>
        <v>0</v>
      </c>
      <c r="CO143" s="15">
        <f t="shared" si="21"/>
        <v>0</v>
      </c>
      <c r="CP143" s="15">
        <f t="shared" si="21"/>
        <v>0</v>
      </c>
      <c r="CQ143" s="15">
        <f t="shared" si="21"/>
        <v>0</v>
      </c>
      <c r="CR143" s="15">
        <f t="shared" si="21"/>
        <v>0</v>
      </c>
      <c r="CS143" s="6"/>
      <c r="CT143" s="13" t="s">
        <v>38</v>
      </c>
      <c r="CU143" s="14"/>
      <c r="CV143" s="14"/>
      <c r="CW143" s="14">
        <f t="shared" si="21"/>
        <v>0</v>
      </c>
      <c r="CX143" s="14">
        <f t="shared" si="21"/>
        <v>0</v>
      </c>
      <c r="CY143" s="14">
        <f t="shared" si="21"/>
        <v>0</v>
      </c>
      <c r="CZ143" s="14">
        <f t="shared" si="21"/>
        <v>0</v>
      </c>
      <c r="DA143" s="14">
        <f t="shared" si="21"/>
        <v>0</v>
      </c>
      <c r="DB143" s="14">
        <f t="shared" si="21"/>
        <v>0</v>
      </c>
      <c r="DC143" s="14">
        <f t="shared" si="21"/>
        <v>0</v>
      </c>
      <c r="DD143" s="14">
        <f t="shared" si="21"/>
        <v>0</v>
      </c>
      <c r="DE143" s="14">
        <f t="shared" si="21"/>
        <v>0</v>
      </c>
      <c r="DF143" s="14">
        <f t="shared" si="21"/>
        <v>0</v>
      </c>
      <c r="DG143" s="14">
        <f t="shared" si="21"/>
        <v>0</v>
      </c>
      <c r="DH143" s="15">
        <f t="shared" si="21"/>
        <v>0</v>
      </c>
      <c r="DI143" s="15">
        <f t="shared" si="21"/>
        <v>0</v>
      </c>
      <c r="DJ143" s="15">
        <f t="shared" si="21"/>
        <v>0</v>
      </c>
      <c r="DK143" s="15">
        <f t="shared" si="21"/>
        <v>0</v>
      </c>
      <c r="DL143" s="15">
        <f t="shared" si="21"/>
        <v>0</v>
      </c>
      <c r="DM143" s="15">
        <f t="shared" si="21"/>
        <v>0</v>
      </c>
      <c r="DN143" s="15">
        <f t="shared" si="21"/>
        <v>0</v>
      </c>
      <c r="DO143" s="15">
        <f t="shared" si="21"/>
        <v>0</v>
      </c>
      <c r="DP143" s="15">
        <f t="shared" si="21"/>
        <v>0</v>
      </c>
      <c r="DQ143" s="15">
        <f t="shared" si="21"/>
        <v>0</v>
      </c>
      <c r="DR143" s="15">
        <f t="shared" si="21"/>
        <v>0</v>
      </c>
      <c r="DS143" s="15">
        <f t="shared" si="21"/>
        <v>0</v>
      </c>
      <c r="DT143" s="15">
        <f t="shared" si="21"/>
        <v>0</v>
      </c>
      <c r="DU143" s="15">
        <f t="shared" si="21"/>
        <v>0</v>
      </c>
      <c r="DV143" s="15">
        <f t="shared" si="21"/>
        <v>0</v>
      </c>
      <c r="DW143" s="15">
        <f t="shared" si="21"/>
        <v>0</v>
      </c>
      <c r="DX143" s="15">
        <f t="shared" si="21"/>
        <v>0</v>
      </c>
      <c r="DY143" s="6"/>
      <c r="DZ143" s="13" t="s">
        <v>38</v>
      </c>
      <c r="EA143" s="14"/>
      <c r="EB143" s="14"/>
      <c r="EC143" s="14">
        <f aca="true" t="shared" si="22" ref="EC143:GJ143">EC135+EC136+EC137+EC138+EC139+EC140+EC141+EC142</f>
        <v>0</v>
      </c>
      <c r="ED143" s="14">
        <f t="shared" si="22"/>
        <v>0</v>
      </c>
      <c r="EE143" s="14">
        <f t="shared" si="22"/>
        <v>0</v>
      </c>
      <c r="EF143" s="14">
        <f t="shared" si="22"/>
        <v>0</v>
      </c>
      <c r="EG143" s="14">
        <f t="shared" si="22"/>
        <v>0</v>
      </c>
      <c r="EH143" s="14">
        <f t="shared" si="22"/>
        <v>0</v>
      </c>
      <c r="EI143" s="14">
        <f t="shared" si="22"/>
        <v>0</v>
      </c>
      <c r="EJ143" s="14">
        <f t="shared" si="22"/>
        <v>0</v>
      </c>
      <c r="EK143" s="14">
        <f t="shared" si="22"/>
        <v>0</v>
      </c>
      <c r="EL143" s="14">
        <f t="shared" si="22"/>
        <v>0</v>
      </c>
      <c r="EM143" s="14">
        <f t="shared" si="22"/>
        <v>0</v>
      </c>
      <c r="EN143" s="15">
        <f t="shared" si="22"/>
        <v>0</v>
      </c>
      <c r="EO143" s="15">
        <f t="shared" si="22"/>
        <v>0</v>
      </c>
      <c r="EP143" s="15">
        <f t="shared" si="22"/>
        <v>0</v>
      </c>
      <c r="EQ143" s="15">
        <f t="shared" si="22"/>
        <v>0</v>
      </c>
      <c r="ER143" s="15">
        <f t="shared" si="22"/>
        <v>0</v>
      </c>
      <c r="ES143" s="15">
        <f t="shared" si="22"/>
        <v>0</v>
      </c>
      <c r="ET143" s="15">
        <f t="shared" si="22"/>
        <v>0</v>
      </c>
      <c r="EU143" s="15">
        <f t="shared" si="22"/>
        <v>0</v>
      </c>
      <c r="EV143" s="15">
        <f t="shared" si="22"/>
        <v>0</v>
      </c>
      <c r="EW143" s="15">
        <f t="shared" si="22"/>
        <v>0</v>
      </c>
      <c r="EX143" s="15">
        <f t="shared" si="22"/>
        <v>0</v>
      </c>
      <c r="EY143" s="15">
        <f t="shared" si="22"/>
        <v>0</v>
      </c>
      <c r="EZ143" s="15">
        <f t="shared" si="22"/>
        <v>0</v>
      </c>
      <c r="FA143" s="15">
        <f t="shared" si="22"/>
        <v>0</v>
      </c>
      <c r="FB143" s="15">
        <f t="shared" si="22"/>
        <v>0</v>
      </c>
      <c r="FC143" s="15">
        <f t="shared" si="22"/>
        <v>0</v>
      </c>
      <c r="FD143" s="15">
        <f t="shared" si="22"/>
        <v>0</v>
      </c>
      <c r="FE143" s="6"/>
      <c r="FF143" s="13" t="s">
        <v>38</v>
      </c>
      <c r="FG143" s="14"/>
      <c r="FH143" s="14"/>
      <c r="FI143" s="14">
        <f t="shared" si="22"/>
        <v>0</v>
      </c>
      <c r="FJ143" s="14">
        <f t="shared" si="22"/>
        <v>0</v>
      </c>
      <c r="FK143" s="14">
        <f t="shared" si="22"/>
        <v>0</v>
      </c>
      <c r="FL143" s="14">
        <f t="shared" si="22"/>
        <v>0</v>
      </c>
      <c r="FM143" s="14">
        <f t="shared" si="22"/>
        <v>0</v>
      </c>
      <c r="FN143" s="14">
        <f t="shared" si="22"/>
        <v>0</v>
      </c>
      <c r="FO143" s="14">
        <f t="shared" si="22"/>
        <v>0</v>
      </c>
      <c r="FP143" s="14">
        <f t="shared" si="22"/>
        <v>0</v>
      </c>
      <c r="FQ143" s="14">
        <f t="shared" si="22"/>
        <v>0</v>
      </c>
      <c r="FR143" s="14">
        <f t="shared" si="22"/>
        <v>0</v>
      </c>
      <c r="FS143" s="14">
        <f t="shared" si="22"/>
        <v>0</v>
      </c>
      <c r="FT143" s="15">
        <f t="shared" si="22"/>
        <v>0</v>
      </c>
      <c r="FU143" s="15">
        <f t="shared" si="22"/>
        <v>0</v>
      </c>
      <c r="FV143" s="15">
        <f t="shared" si="22"/>
        <v>0</v>
      </c>
      <c r="FW143" s="15">
        <f t="shared" si="22"/>
        <v>0</v>
      </c>
      <c r="FX143" s="15">
        <f t="shared" si="22"/>
        <v>0</v>
      </c>
      <c r="FY143" s="15">
        <f t="shared" si="22"/>
        <v>0</v>
      </c>
      <c r="FZ143" s="15">
        <f t="shared" si="22"/>
        <v>0</v>
      </c>
      <c r="GA143" s="15">
        <f t="shared" si="22"/>
        <v>0</v>
      </c>
      <c r="GB143" s="15">
        <f t="shared" si="22"/>
        <v>0</v>
      </c>
      <c r="GC143" s="15">
        <f t="shared" si="22"/>
        <v>0</v>
      </c>
      <c r="GD143" s="15">
        <f t="shared" si="22"/>
        <v>0</v>
      </c>
      <c r="GE143" s="15">
        <f t="shared" si="22"/>
        <v>0</v>
      </c>
      <c r="GF143" s="15">
        <f t="shared" si="22"/>
        <v>0</v>
      </c>
      <c r="GG143" s="15">
        <f t="shared" si="22"/>
        <v>0</v>
      </c>
      <c r="GH143" s="15">
        <f t="shared" si="22"/>
        <v>0</v>
      </c>
      <c r="GI143" s="15">
        <f t="shared" si="22"/>
        <v>0</v>
      </c>
      <c r="GJ143" s="15">
        <f t="shared" si="22"/>
        <v>0</v>
      </c>
      <c r="GK143" s="6"/>
      <c r="GL143" s="13" t="s">
        <v>38</v>
      </c>
      <c r="GM143" s="14"/>
      <c r="GN143" s="14"/>
      <c r="GO143" s="14">
        <f aca="true" t="shared" si="23" ref="GO143:IV143">GO135+GO136+GO137+GO138+GO139+GO140+GO141+GO142</f>
        <v>0</v>
      </c>
      <c r="GP143" s="14">
        <f t="shared" si="23"/>
        <v>0</v>
      </c>
      <c r="GQ143" s="14">
        <f t="shared" si="23"/>
        <v>0</v>
      </c>
      <c r="GR143" s="14">
        <f t="shared" si="23"/>
        <v>0</v>
      </c>
      <c r="GS143" s="14">
        <f t="shared" si="23"/>
        <v>0</v>
      </c>
      <c r="GT143" s="14">
        <f t="shared" si="23"/>
        <v>0</v>
      </c>
      <c r="GU143" s="14">
        <f t="shared" si="23"/>
        <v>0</v>
      </c>
      <c r="GV143" s="14">
        <f t="shared" si="23"/>
        <v>0</v>
      </c>
      <c r="GW143" s="14">
        <f t="shared" si="23"/>
        <v>0</v>
      </c>
      <c r="GX143" s="14">
        <f t="shared" si="23"/>
        <v>0</v>
      </c>
      <c r="GY143" s="14">
        <f t="shared" si="23"/>
        <v>0</v>
      </c>
      <c r="GZ143" s="15">
        <f t="shared" si="23"/>
        <v>0</v>
      </c>
      <c r="HA143" s="15">
        <f t="shared" si="23"/>
        <v>0</v>
      </c>
      <c r="HB143" s="15">
        <f t="shared" si="23"/>
        <v>0</v>
      </c>
      <c r="HC143" s="15">
        <f t="shared" si="23"/>
        <v>0</v>
      </c>
      <c r="HD143" s="15">
        <f t="shared" si="23"/>
        <v>0</v>
      </c>
      <c r="HE143" s="15">
        <f t="shared" si="23"/>
        <v>0</v>
      </c>
      <c r="HF143" s="15">
        <f t="shared" si="23"/>
        <v>0</v>
      </c>
      <c r="HG143" s="15">
        <f t="shared" si="23"/>
        <v>0</v>
      </c>
      <c r="HH143" s="15">
        <f t="shared" si="23"/>
        <v>0</v>
      </c>
      <c r="HI143" s="15">
        <f t="shared" si="23"/>
        <v>0</v>
      </c>
      <c r="HJ143" s="15">
        <f t="shared" si="23"/>
        <v>0</v>
      </c>
      <c r="HK143" s="15">
        <f t="shared" si="23"/>
        <v>0</v>
      </c>
      <c r="HL143" s="15">
        <f t="shared" si="23"/>
        <v>0</v>
      </c>
      <c r="HM143" s="15">
        <f t="shared" si="23"/>
        <v>0</v>
      </c>
      <c r="HN143" s="15">
        <f t="shared" si="23"/>
        <v>0</v>
      </c>
      <c r="HO143" s="15">
        <f t="shared" si="23"/>
        <v>0</v>
      </c>
      <c r="HP143" s="15">
        <f t="shared" si="23"/>
        <v>0</v>
      </c>
      <c r="HQ143" s="6"/>
      <c r="HR143" s="13" t="s">
        <v>38</v>
      </c>
      <c r="HS143" s="14"/>
      <c r="HT143" s="14"/>
      <c r="HU143" s="14">
        <f t="shared" si="23"/>
        <v>0</v>
      </c>
      <c r="HV143" s="14">
        <f t="shared" si="23"/>
        <v>0</v>
      </c>
      <c r="HW143" s="14">
        <f t="shared" si="23"/>
        <v>0</v>
      </c>
      <c r="HX143" s="14">
        <f t="shared" si="23"/>
        <v>0</v>
      </c>
      <c r="HY143" s="14">
        <f t="shared" si="23"/>
        <v>0</v>
      </c>
      <c r="HZ143" s="14">
        <f t="shared" si="23"/>
        <v>0</v>
      </c>
      <c r="IA143" s="14">
        <f t="shared" si="23"/>
        <v>0</v>
      </c>
      <c r="IB143" s="14">
        <f t="shared" si="23"/>
        <v>0</v>
      </c>
      <c r="IC143" s="14">
        <f t="shared" si="23"/>
        <v>0</v>
      </c>
      <c r="ID143" s="14">
        <f t="shared" si="23"/>
        <v>0</v>
      </c>
      <c r="IE143" s="14">
        <f t="shared" si="23"/>
        <v>0</v>
      </c>
      <c r="IF143" s="15">
        <f t="shared" si="23"/>
        <v>0</v>
      </c>
      <c r="IG143" s="15">
        <f t="shared" si="23"/>
        <v>0</v>
      </c>
      <c r="IH143" s="15">
        <f t="shared" si="23"/>
        <v>0</v>
      </c>
      <c r="II143" s="15">
        <f t="shared" si="23"/>
        <v>0</v>
      </c>
      <c r="IJ143" s="15">
        <f t="shared" si="23"/>
        <v>0</v>
      </c>
      <c r="IK143" s="15">
        <f t="shared" si="23"/>
        <v>0</v>
      </c>
      <c r="IL143" s="15">
        <f t="shared" si="23"/>
        <v>0</v>
      </c>
      <c r="IM143" s="15">
        <f t="shared" si="23"/>
        <v>0</v>
      </c>
      <c r="IN143" s="15">
        <f t="shared" si="23"/>
        <v>0</v>
      </c>
      <c r="IO143" s="15">
        <f t="shared" si="23"/>
        <v>0</v>
      </c>
      <c r="IP143" s="15">
        <f t="shared" si="23"/>
        <v>0</v>
      </c>
      <c r="IQ143" s="15">
        <f t="shared" si="23"/>
        <v>0</v>
      </c>
      <c r="IR143" s="15">
        <f t="shared" si="23"/>
        <v>0</v>
      </c>
      <c r="IS143" s="15">
        <f t="shared" si="23"/>
        <v>0</v>
      </c>
      <c r="IT143" s="15">
        <f t="shared" si="23"/>
        <v>0</v>
      </c>
      <c r="IU143" s="15">
        <f t="shared" si="23"/>
        <v>0</v>
      </c>
      <c r="IV143" s="15">
        <f t="shared" si="23"/>
        <v>0</v>
      </c>
    </row>
    <row r="144" spans="1:32" ht="72" customHeight="1">
      <c r="A144" s="6"/>
      <c r="B144" s="13" t="s">
        <v>42</v>
      </c>
      <c r="C144" s="14"/>
      <c r="D144" s="14"/>
      <c r="E144" s="14">
        <f>E137+E143</f>
        <v>43.86</v>
      </c>
      <c r="F144" s="14">
        <f aca="true" t="shared" si="24" ref="F144:AF144">F137+F143</f>
        <v>60.02</v>
      </c>
      <c r="G144" s="14">
        <f t="shared" si="24"/>
        <v>51.89999999999999</v>
      </c>
      <c r="H144" s="14">
        <f t="shared" si="24"/>
        <v>66.1</v>
      </c>
      <c r="I144" s="14">
        <f t="shared" si="24"/>
        <v>49.92</v>
      </c>
      <c r="J144" s="14">
        <f t="shared" si="24"/>
        <v>63.370000000000005</v>
      </c>
      <c r="K144" s="14">
        <f t="shared" si="24"/>
        <v>25.700000000000003</v>
      </c>
      <c r="L144" s="14">
        <f t="shared" si="24"/>
        <v>39.900000000000006</v>
      </c>
      <c r="M144" s="14">
        <f t="shared" si="24"/>
        <v>160.78000000000003</v>
      </c>
      <c r="N144" s="14">
        <f t="shared" si="24"/>
        <v>201.66000000000003</v>
      </c>
      <c r="O144" s="14">
        <f t="shared" si="24"/>
        <v>1352.06</v>
      </c>
      <c r="P144" s="14">
        <f t="shared" si="24"/>
        <v>1751.85</v>
      </c>
      <c r="Q144" s="14">
        <f t="shared" si="24"/>
        <v>499.4</v>
      </c>
      <c r="R144" s="14">
        <f t="shared" si="24"/>
        <v>719.8</v>
      </c>
      <c r="S144" s="14">
        <f t="shared" si="24"/>
        <v>561.4</v>
      </c>
      <c r="T144" s="14">
        <f t="shared" si="24"/>
        <v>734.6</v>
      </c>
      <c r="U144" s="14">
        <f t="shared" si="24"/>
        <v>118</v>
      </c>
      <c r="V144" s="14">
        <f t="shared" si="24"/>
        <v>152</v>
      </c>
      <c r="W144" s="14">
        <f t="shared" si="24"/>
        <v>8.65</v>
      </c>
      <c r="X144" s="14">
        <f t="shared" si="24"/>
        <v>12.972000000000001</v>
      </c>
      <c r="Y144" s="14">
        <f t="shared" si="24"/>
        <v>1.5100000000000002</v>
      </c>
      <c r="Z144" s="14">
        <f t="shared" si="24"/>
        <v>1.8020000000000003</v>
      </c>
      <c r="AA144" s="14">
        <f t="shared" si="24"/>
        <v>2.9199999999999995</v>
      </c>
      <c r="AB144" s="14">
        <f t="shared" si="24"/>
        <v>3.158</v>
      </c>
      <c r="AC144" s="14">
        <f t="shared" si="24"/>
        <v>9.69</v>
      </c>
      <c r="AD144" s="14">
        <f t="shared" si="24"/>
        <v>10.7628</v>
      </c>
      <c r="AE144" s="14">
        <f t="shared" si="24"/>
        <v>15.53</v>
      </c>
      <c r="AF144" s="14">
        <f t="shared" si="24"/>
        <v>19.45</v>
      </c>
    </row>
    <row r="145" spans="1:32" ht="2.25" customHeight="1" hidden="1">
      <c r="A145" s="72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12"/>
      <c r="AD145" s="22"/>
      <c r="AE145" s="5"/>
      <c r="AF145" s="5"/>
    </row>
    <row r="146" spans="1:32" ht="63.75" customHeight="1" hidden="1">
      <c r="A146" s="6"/>
      <c r="B146" s="13" t="s">
        <v>38</v>
      </c>
      <c r="C146" s="14"/>
      <c r="D146" s="14"/>
      <c r="E146" s="14">
        <f aca="true" t="shared" si="25" ref="E146:AF146">E139+E140+E141+E142+E143+E144+E145</f>
        <v>93.62</v>
      </c>
      <c r="F146" s="14">
        <f t="shared" si="25"/>
        <v>130.72</v>
      </c>
      <c r="G146" s="14">
        <f t="shared" si="25"/>
        <v>70.29999999999998</v>
      </c>
      <c r="H146" s="14">
        <f t="shared" si="25"/>
        <v>90.1</v>
      </c>
      <c r="I146" s="14">
        <f t="shared" si="25"/>
        <v>110.26</v>
      </c>
      <c r="J146" s="14">
        <f t="shared" si="25"/>
        <v>143.27</v>
      </c>
      <c r="K146" s="14">
        <f t="shared" si="25"/>
        <v>47.7</v>
      </c>
      <c r="L146" s="14">
        <f t="shared" si="25"/>
        <v>64.10000000000001</v>
      </c>
      <c r="M146" s="14">
        <f t="shared" si="25"/>
        <v>279.24</v>
      </c>
      <c r="N146" s="14">
        <f t="shared" si="25"/>
        <v>356.64</v>
      </c>
      <c r="O146" s="14">
        <f t="shared" si="25"/>
        <v>2705.46</v>
      </c>
      <c r="P146" s="15">
        <f t="shared" si="25"/>
        <v>3504.5499999999997</v>
      </c>
      <c r="Q146" s="15">
        <f t="shared" si="25"/>
        <v>765.4</v>
      </c>
      <c r="R146" s="15">
        <f t="shared" si="25"/>
        <v>1027.8</v>
      </c>
      <c r="S146" s="15">
        <f t="shared" si="25"/>
        <v>935.4</v>
      </c>
      <c r="T146" s="15">
        <f t="shared" si="25"/>
        <v>1142.6</v>
      </c>
      <c r="U146" s="15">
        <f t="shared" si="25"/>
        <v>272</v>
      </c>
      <c r="V146" s="15">
        <f t="shared" si="25"/>
        <v>326</v>
      </c>
      <c r="W146" s="15">
        <f t="shared" si="25"/>
        <v>12.17</v>
      </c>
      <c r="X146" s="15">
        <f t="shared" si="25"/>
        <v>17.296</v>
      </c>
      <c r="Y146" s="15">
        <f t="shared" si="25"/>
        <v>3.8500000000000005</v>
      </c>
      <c r="Z146" s="15">
        <f t="shared" si="25"/>
        <v>4.106000000000001</v>
      </c>
      <c r="AA146" s="15">
        <f t="shared" si="25"/>
        <v>8.079999999999998</v>
      </c>
      <c r="AB146" s="15">
        <f t="shared" si="25"/>
        <v>8.533999999999999</v>
      </c>
      <c r="AC146" s="15">
        <f t="shared" si="25"/>
        <v>25.57</v>
      </c>
      <c r="AD146" s="15">
        <f t="shared" si="25"/>
        <v>27.608400000000003</v>
      </c>
      <c r="AE146" s="15">
        <f t="shared" si="25"/>
        <v>25.729999999999997</v>
      </c>
      <c r="AF146" s="15">
        <f t="shared" si="25"/>
        <v>28.849999999999998</v>
      </c>
    </row>
    <row r="147" spans="1:32" ht="170.25" customHeight="1" hidden="1">
      <c r="A147" s="6"/>
      <c r="B147" s="13" t="s">
        <v>32</v>
      </c>
      <c r="C147" s="14"/>
      <c r="D147" s="14"/>
      <c r="E147" s="14">
        <f aca="true" t="shared" si="26" ref="E147:AF147">E137+E146</f>
        <v>112.60000000000001</v>
      </c>
      <c r="F147" s="14">
        <f t="shared" si="26"/>
        <v>155.39</v>
      </c>
      <c r="G147" s="14">
        <f t="shared" si="26"/>
        <v>112.99999999999997</v>
      </c>
      <c r="H147" s="14">
        <f t="shared" si="26"/>
        <v>144.2</v>
      </c>
      <c r="I147" s="14">
        <f t="shared" si="26"/>
        <v>130.01</v>
      </c>
      <c r="J147" s="14">
        <f t="shared" si="26"/>
        <v>166.69</v>
      </c>
      <c r="K147" s="14">
        <f t="shared" si="26"/>
        <v>62.400000000000006</v>
      </c>
      <c r="L147" s="14">
        <f t="shared" si="26"/>
        <v>91.9</v>
      </c>
      <c r="M147" s="14">
        <f t="shared" si="26"/>
        <v>380.79</v>
      </c>
      <c r="N147" s="14">
        <f t="shared" si="26"/>
        <v>480.81</v>
      </c>
      <c r="O147" s="14">
        <f t="shared" si="26"/>
        <v>3380.82</v>
      </c>
      <c r="P147" s="15">
        <f t="shared" si="26"/>
        <v>4380.049999999999</v>
      </c>
      <c r="Q147" s="15">
        <f t="shared" si="26"/>
        <v>1131.8</v>
      </c>
      <c r="R147" s="15">
        <f t="shared" si="26"/>
        <v>1593.6</v>
      </c>
      <c r="S147" s="15">
        <f t="shared" si="26"/>
        <v>1309.8</v>
      </c>
      <c r="T147" s="15">
        <f t="shared" si="26"/>
        <v>1673.1999999999998</v>
      </c>
      <c r="U147" s="15">
        <f t="shared" si="26"/>
        <v>313</v>
      </c>
      <c r="V147" s="15">
        <f t="shared" si="26"/>
        <v>391</v>
      </c>
      <c r="W147" s="15">
        <f t="shared" si="26"/>
        <v>19.060000000000002</v>
      </c>
      <c r="X147" s="15">
        <f t="shared" si="26"/>
        <v>28.106</v>
      </c>
      <c r="Y147" s="15">
        <f t="shared" si="26"/>
        <v>4.19</v>
      </c>
      <c r="Z147" s="15">
        <f t="shared" si="26"/>
        <v>4.756000000000001</v>
      </c>
      <c r="AA147" s="15">
        <f t="shared" si="26"/>
        <v>8.419999999999998</v>
      </c>
      <c r="AB147" s="15">
        <f t="shared" si="26"/>
        <v>9.004</v>
      </c>
      <c r="AC147" s="15">
        <f t="shared" si="26"/>
        <v>27.32</v>
      </c>
      <c r="AD147" s="15">
        <f t="shared" si="26"/>
        <v>29.948400000000003</v>
      </c>
      <c r="AE147" s="15">
        <f t="shared" si="26"/>
        <v>36.16</v>
      </c>
      <c r="AF147" s="15">
        <f t="shared" si="26"/>
        <v>43.599999999999994</v>
      </c>
    </row>
    <row r="148" spans="1:32" ht="70.5" customHeight="1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</row>
    <row r="149" spans="1:32" ht="26.25" customHeight="1">
      <c r="A149" s="81" t="s">
        <v>122</v>
      </c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</row>
    <row r="150" spans="1:32" ht="28.5" customHeight="1">
      <c r="A150" s="87" t="s">
        <v>0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</row>
    <row r="151" spans="1:32" ht="18.75" customHeight="1">
      <c r="A151" s="84" t="s">
        <v>1</v>
      </c>
      <c r="B151" s="88" t="s">
        <v>2</v>
      </c>
      <c r="C151" s="84" t="s">
        <v>3</v>
      </c>
      <c r="D151" s="84"/>
      <c r="E151" s="84" t="s">
        <v>4</v>
      </c>
      <c r="F151" s="84"/>
      <c r="G151" s="84"/>
      <c r="H151" s="84"/>
      <c r="I151" s="84"/>
      <c r="J151" s="84"/>
      <c r="K151" s="84"/>
      <c r="L151" s="84"/>
      <c r="M151" s="84"/>
      <c r="N151" s="84"/>
      <c r="O151" s="84" t="s">
        <v>45</v>
      </c>
      <c r="P151" s="84"/>
      <c r="Q151" s="88" t="s">
        <v>6</v>
      </c>
      <c r="R151" s="88"/>
      <c r="S151" s="88"/>
      <c r="T151" s="88"/>
      <c r="U151" s="88"/>
      <c r="V151" s="88"/>
      <c r="W151" s="88"/>
      <c r="X151" s="88"/>
      <c r="Y151" s="82" t="s">
        <v>7</v>
      </c>
      <c r="Z151" s="82"/>
      <c r="AA151" s="82"/>
      <c r="AB151" s="82"/>
      <c r="AC151" s="82"/>
      <c r="AD151" s="82"/>
      <c r="AE151" s="82"/>
      <c r="AF151" s="82"/>
    </row>
    <row r="152" spans="1:32" ht="18" customHeight="1">
      <c r="A152" s="84"/>
      <c r="B152" s="88"/>
      <c r="C152" s="84" t="s">
        <v>68</v>
      </c>
      <c r="D152" s="84" t="s">
        <v>69</v>
      </c>
      <c r="E152" s="83" t="s">
        <v>8</v>
      </c>
      <c r="F152" s="83"/>
      <c r="G152" s="83"/>
      <c r="H152" s="83"/>
      <c r="I152" s="83" t="s">
        <v>9</v>
      </c>
      <c r="J152" s="83"/>
      <c r="K152" s="83"/>
      <c r="L152" s="83"/>
      <c r="M152" s="84" t="s">
        <v>10</v>
      </c>
      <c r="N152" s="84"/>
      <c r="O152" s="84"/>
      <c r="P152" s="84"/>
      <c r="Q152" s="82" t="s">
        <v>11</v>
      </c>
      <c r="R152" s="82"/>
      <c r="S152" s="82" t="s">
        <v>12</v>
      </c>
      <c r="T152" s="82"/>
      <c r="U152" s="82" t="s">
        <v>13</v>
      </c>
      <c r="V152" s="82"/>
      <c r="W152" s="82" t="s">
        <v>14</v>
      </c>
      <c r="X152" s="82"/>
      <c r="Y152" s="82" t="s">
        <v>15</v>
      </c>
      <c r="Z152" s="82"/>
      <c r="AA152" s="82" t="s">
        <v>16</v>
      </c>
      <c r="AB152" s="82"/>
      <c r="AC152" s="82" t="s">
        <v>17</v>
      </c>
      <c r="AD152" s="82"/>
      <c r="AE152" s="82" t="s">
        <v>18</v>
      </c>
      <c r="AF152" s="82"/>
    </row>
    <row r="153" spans="1:32" ht="33.75" customHeight="1">
      <c r="A153" s="84"/>
      <c r="B153" s="88"/>
      <c r="C153" s="84"/>
      <c r="D153" s="84"/>
      <c r="E153" s="83" t="s">
        <v>19</v>
      </c>
      <c r="F153" s="83"/>
      <c r="G153" s="84" t="s">
        <v>20</v>
      </c>
      <c r="H153" s="84"/>
      <c r="I153" s="83" t="s">
        <v>19</v>
      </c>
      <c r="J153" s="83"/>
      <c r="K153" s="84" t="s">
        <v>21</v>
      </c>
      <c r="L153" s="84"/>
      <c r="M153" s="84"/>
      <c r="N153" s="84"/>
      <c r="O153" s="84"/>
      <c r="P153" s="84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</row>
    <row r="154" spans="1:32" ht="41.25" customHeight="1">
      <c r="A154" s="84"/>
      <c r="B154" s="88"/>
      <c r="C154" s="84"/>
      <c r="D154" s="84"/>
      <c r="E154" s="3" t="s">
        <v>66</v>
      </c>
      <c r="F154" s="3" t="s">
        <v>67</v>
      </c>
      <c r="G154" s="3" t="s">
        <v>22</v>
      </c>
      <c r="H154" s="3" t="s">
        <v>23</v>
      </c>
      <c r="I154" s="3" t="s">
        <v>66</v>
      </c>
      <c r="J154" s="3" t="s">
        <v>67</v>
      </c>
      <c r="K154" s="3" t="s">
        <v>22</v>
      </c>
      <c r="L154" s="3" t="s">
        <v>23</v>
      </c>
      <c r="M154" s="3" t="s">
        <v>66</v>
      </c>
      <c r="N154" s="3" t="s">
        <v>67</v>
      </c>
      <c r="O154" s="3" t="s">
        <v>66</v>
      </c>
      <c r="P154" s="3" t="s">
        <v>67</v>
      </c>
      <c r="Q154" s="3" t="s">
        <v>66</v>
      </c>
      <c r="R154" s="3" t="s">
        <v>67</v>
      </c>
      <c r="S154" s="3" t="s">
        <v>66</v>
      </c>
      <c r="T154" s="3" t="s">
        <v>67</v>
      </c>
      <c r="U154" s="3" t="s">
        <v>66</v>
      </c>
      <c r="V154" s="3" t="s">
        <v>67</v>
      </c>
      <c r="W154" s="3" t="s">
        <v>66</v>
      </c>
      <c r="X154" s="3" t="s">
        <v>67</v>
      </c>
      <c r="Y154" s="3" t="s">
        <v>66</v>
      </c>
      <c r="Z154" s="3" t="s">
        <v>67</v>
      </c>
      <c r="AA154" s="3" t="s">
        <v>66</v>
      </c>
      <c r="AB154" s="3" t="s">
        <v>67</v>
      </c>
      <c r="AC154" s="3" t="s">
        <v>66</v>
      </c>
      <c r="AD154" s="3" t="s">
        <v>67</v>
      </c>
      <c r="AE154" s="3" t="s">
        <v>66</v>
      </c>
      <c r="AF154" s="3" t="s">
        <v>67</v>
      </c>
    </row>
    <row r="155" spans="1:32" ht="38.25" customHeight="1">
      <c r="A155" s="3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33.75" customHeight="1">
      <c r="A156" s="6">
        <v>43</v>
      </c>
      <c r="B156" s="7" t="s">
        <v>72</v>
      </c>
      <c r="C156" s="6">
        <v>180</v>
      </c>
      <c r="D156" s="6">
        <v>200</v>
      </c>
      <c r="E156" s="6">
        <v>3.67</v>
      </c>
      <c r="F156" s="6">
        <v>4.08</v>
      </c>
      <c r="G156" s="6"/>
      <c r="H156" s="6"/>
      <c r="I156" s="6">
        <v>5.76</v>
      </c>
      <c r="J156" s="6">
        <v>6.4</v>
      </c>
      <c r="K156" s="6"/>
      <c r="L156" s="6"/>
      <c r="M156" s="6">
        <v>24.53</v>
      </c>
      <c r="N156" s="6">
        <v>27.26</v>
      </c>
      <c r="O156" s="6">
        <v>164.7</v>
      </c>
      <c r="P156" s="5">
        <v>183</v>
      </c>
      <c r="Q156" s="5">
        <v>36.96</v>
      </c>
      <c r="R156" s="5">
        <v>49.3</v>
      </c>
      <c r="S156" s="5">
        <v>86.55</v>
      </c>
      <c r="T156" s="5">
        <v>115.46</v>
      </c>
      <c r="U156" s="5">
        <v>27.74</v>
      </c>
      <c r="V156" s="5">
        <v>37</v>
      </c>
      <c r="W156" s="5">
        <v>1.01</v>
      </c>
      <c r="X156" s="5">
        <v>1.35</v>
      </c>
      <c r="Y156" s="5">
        <v>0.14</v>
      </c>
      <c r="Z156" s="5">
        <v>0.19</v>
      </c>
      <c r="AA156" s="5">
        <v>0.11</v>
      </c>
      <c r="AB156" s="5">
        <v>0.15</v>
      </c>
      <c r="AC156" s="5">
        <v>18.15</v>
      </c>
      <c r="AD156" s="5">
        <v>24.21</v>
      </c>
      <c r="AE156" s="5">
        <v>1.36</v>
      </c>
      <c r="AF156" s="5">
        <v>1.8</v>
      </c>
    </row>
    <row r="157" spans="1:32" ht="21.75" customHeight="1" hidden="1">
      <c r="A157" s="6">
        <v>11</v>
      </c>
      <c r="B157" s="7" t="s">
        <v>93</v>
      </c>
      <c r="C157" s="6">
        <v>80</v>
      </c>
      <c r="D157" s="6">
        <v>100</v>
      </c>
      <c r="E157" s="6">
        <v>8.8</v>
      </c>
      <c r="F157" s="6">
        <v>10.42</v>
      </c>
      <c r="G157" s="6">
        <v>2.5</v>
      </c>
      <c r="H157" s="6">
        <v>2.5</v>
      </c>
      <c r="I157" s="6">
        <v>13.06</v>
      </c>
      <c r="J157" s="6">
        <v>15.23</v>
      </c>
      <c r="K157" s="6">
        <v>1.9</v>
      </c>
      <c r="L157" s="6">
        <v>1.9</v>
      </c>
      <c r="M157" s="6">
        <v>9.66</v>
      </c>
      <c r="N157" s="6">
        <v>12.08</v>
      </c>
      <c r="O157" s="6">
        <v>191.33</v>
      </c>
      <c r="P157" s="5">
        <v>201.6</v>
      </c>
      <c r="Q157" s="5">
        <v>49.8</v>
      </c>
      <c r="R157" s="5">
        <v>49.8</v>
      </c>
      <c r="S157" s="5">
        <v>85.7</v>
      </c>
      <c r="T157" s="5">
        <v>85.7</v>
      </c>
      <c r="U157" s="5">
        <v>13</v>
      </c>
      <c r="V157" s="5">
        <v>13</v>
      </c>
      <c r="W157" s="5">
        <v>1.2</v>
      </c>
      <c r="X157" s="5">
        <v>1.2</v>
      </c>
      <c r="Y157" s="5">
        <v>0.02</v>
      </c>
      <c r="Z157" s="5">
        <v>0.02</v>
      </c>
      <c r="AA157" s="5">
        <v>0.05</v>
      </c>
      <c r="AB157" s="5">
        <v>0.05</v>
      </c>
      <c r="AC157" s="5">
        <v>0.3</v>
      </c>
      <c r="AD157" s="5">
        <v>0.3</v>
      </c>
      <c r="AE157" s="5">
        <v>0.03</v>
      </c>
      <c r="AF157" s="5">
        <v>0.03</v>
      </c>
    </row>
    <row r="158" spans="1:32" ht="40.5" customHeight="1">
      <c r="A158" s="6">
        <v>11</v>
      </c>
      <c r="B158" s="7" t="s">
        <v>138</v>
      </c>
      <c r="C158" s="6">
        <v>80</v>
      </c>
      <c r="D158" s="6">
        <v>100</v>
      </c>
      <c r="E158" s="6">
        <v>8.8</v>
      </c>
      <c r="F158" s="6">
        <v>10.42</v>
      </c>
      <c r="G158" s="6"/>
      <c r="H158" s="6"/>
      <c r="I158" s="6">
        <v>13.06</v>
      </c>
      <c r="J158" s="6">
        <v>15.23</v>
      </c>
      <c r="K158" s="6"/>
      <c r="L158" s="6"/>
      <c r="M158" s="6">
        <v>9.66</v>
      </c>
      <c r="N158" s="6">
        <v>12.08</v>
      </c>
      <c r="O158" s="6">
        <v>191.33</v>
      </c>
      <c r="P158" s="5">
        <v>201.6</v>
      </c>
      <c r="Q158" s="5">
        <v>12.6</v>
      </c>
      <c r="R158" s="5">
        <v>13.4</v>
      </c>
      <c r="S158" s="5">
        <v>0.41</v>
      </c>
      <c r="T158" s="5">
        <v>0.62</v>
      </c>
      <c r="U158" s="5">
        <v>15.03</v>
      </c>
      <c r="V158" s="5">
        <v>17.02</v>
      </c>
      <c r="W158" s="5">
        <v>0.004</v>
      </c>
      <c r="X158" s="5">
        <v>0.006</v>
      </c>
      <c r="Y158" s="5">
        <v>0.02</v>
      </c>
      <c r="Z158" s="5">
        <v>0.07</v>
      </c>
      <c r="AA158" s="5">
        <v>0.005</v>
      </c>
      <c r="AB158" s="5">
        <v>0.008</v>
      </c>
      <c r="AC158" s="5">
        <v>0.36</v>
      </c>
      <c r="AD158" s="5">
        <v>0.45</v>
      </c>
      <c r="AE158" s="5">
        <v>1.53</v>
      </c>
      <c r="AF158" s="5">
        <v>1.78</v>
      </c>
    </row>
    <row r="159" spans="1:32" ht="39.75" customHeight="1">
      <c r="A159" s="6" t="s">
        <v>104</v>
      </c>
      <c r="B159" s="7" t="s">
        <v>101</v>
      </c>
      <c r="C159" s="6">
        <v>20</v>
      </c>
      <c r="D159" s="6">
        <v>20</v>
      </c>
      <c r="E159" s="6">
        <v>1.3</v>
      </c>
      <c r="F159" s="6">
        <v>1.3</v>
      </c>
      <c r="G159" s="6"/>
      <c r="H159" s="6"/>
      <c r="I159" s="6">
        <v>0.24</v>
      </c>
      <c r="J159" s="6">
        <v>0.24</v>
      </c>
      <c r="K159" s="6"/>
      <c r="L159" s="6"/>
      <c r="M159" s="6">
        <v>0.53</v>
      </c>
      <c r="N159" s="6">
        <v>0.53</v>
      </c>
      <c r="O159" s="6">
        <v>36.2</v>
      </c>
      <c r="P159" s="5">
        <v>36.2</v>
      </c>
      <c r="Q159" s="5">
        <v>14</v>
      </c>
      <c r="R159" s="5">
        <v>21</v>
      </c>
      <c r="S159" s="5">
        <v>10</v>
      </c>
      <c r="T159" s="5">
        <v>12</v>
      </c>
      <c r="U159" s="5">
        <v>0.31</v>
      </c>
      <c r="V159" s="5">
        <v>0.63</v>
      </c>
      <c r="W159" s="5">
        <v>0.08</v>
      </c>
      <c r="X159" s="5">
        <v>1.12</v>
      </c>
      <c r="Y159" s="5">
        <v>0.02</v>
      </c>
      <c r="Z159" s="5">
        <v>0.04</v>
      </c>
      <c r="AA159" s="5">
        <v>0.07</v>
      </c>
      <c r="AB159" s="5">
        <v>0.1</v>
      </c>
      <c r="AC159" s="5">
        <v>0</v>
      </c>
      <c r="AD159" s="5">
        <v>0</v>
      </c>
      <c r="AE159" s="5">
        <v>67.2</v>
      </c>
      <c r="AF159" s="5">
        <v>75.4</v>
      </c>
    </row>
    <row r="160" spans="1:32" ht="22.5" customHeight="1">
      <c r="A160" s="8" t="s">
        <v>103</v>
      </c>
      <c r="B160" s="7" t="s">
        <v>102</v>
      </c>
      <c r="C160" s="6">
        <v>20</v>
      </c>
      <c r="D160" s="6">
        <v>50</v>
      </c>
      <c r="E160" s="6">
        <v>1.2</v>
      </c>
      <c r="F160" s="6">
        <v>3.07</v>
      </c>
      <c r="G160" s="6"/>
      <c r="H160" s="6"/>
      <c r="I160" s="6">
        <v>0.4</v>
      </c>
      <c r="J160" s="6">
        <v>1.07</v>
      </c>
      <c r="K160" s="6"/>
      <c r="L160" s="6"/>
      <c r="M160" s="6">
        <v>8.35</v>
      </c>
      <c r="N160" s="6">
        <v>20.9</v>
      </c>
      <c r="O160" s="6">
        <v>42.85</v>
      </c>
      <c r="P160" s="5">
        <v>107.2</v>
      </c>
      <c r="Q160" s="5">
        <v>9.2</v>
      </c>
      <c r="R160" s="5">
        <v>13.8</v>
      </c>
      <c r="S160" s="5">
        <v>42.4</v>
      </c>
      <c r="T160" s="5">
        <v>63.6</v>
      </c>
      <c r="U160" s="5">
        <v>10</v>
      </c>
      <c r="V160" s="5">
        <v>15</v>
      </c>
      <c r="W160" s="5">
        <v>1.24</v>
      </c>
      <c r="X160" s="5">
        <v>1.86</v>
      </c>
      <c r="Y160" s="5">
        <v>0.04</v>
      </c>
      <c r="Z160" s="5">
        <v>0.07</v>
      </c>
      <c r="AA160" s="5" t="s">
        <v>53</v>
      </c>
      <c r="AB160" s="5">
        <v>0.05</v>
      </c>
      <c r="AC160" s="5">
        <v>0</v>
      </c>
      <c r="AD160" s="5">
        <v>0</v>
      </c>
      <c r="AE160" s="5">
        <v>1.2</v>
      </c>
      <c r="AF160" s="5">
        <v>1.82</v>
      </c>
    </row>
    <row r="161" spans="1:32" ht="22.5" customHeight="1">
      <c r="A161" s="6" t="s">
        <v>85</v>
      </c>
      <c r="B161" s="7" t="s">
        <v>56</v>
      </c>
      <c r="C161" s="6">
        <v>200</v>
      </c>
      <c r="D161" s="6">
        <v>200</v>
      </c>
      <c r="E161" s="6">
        <v>8.9</v>
      </c>
      <c r="F161" s="6">
        <v>8.9</v>
      </c>
      <c r="G161" s="6">
        <v>0</v>
      </c>
      <c r="H161" s="6">
        <v>0</v>
      </c>
      <c r="I161" s="6">
        <v>3.06</v>
      </c>
      <c r="J161" s="6">
        <v>3.06</v>
      </c>
      <c r="K161" s="6">
        <v>0</v>
      </c>
      <c r="L161" s="6">
        <v>0</v>
      </c>
      <c r="M161" s="6">
        <v>26</v>
      </c>
      <c r="N161" s="6">
        <v>26</v>
      </c>
      <c r="O161" s="6">
        <v>58</v>
      </c>
      <c r="P161" s="5">
        <v>58</v>
      </c>
      <c r="Q161" s="5">
        <v>26</v>
      </c>
      <c r="R161" s="5">
        <v>26</v>
      </c>
      <c r="S161" s="5">
        <v>64</v>
      </c>
      <c r="T161" s="5">
        <v>64</v>
      </c>
      <c r="U161" s="5">
        <v>13</v>
      </c>
      <c r="V161" s="5">
        <v>13</v>
      </c>
      <c r="W161" s="5">
        <v>0.6</v>
      </c>
      <c r="X161" s="5">
        <v>0.6</v>
      </c>
      <c r="Y161" s="5">
        <v>0</v>
      </c>
      <c r="Z161" s="5">
        <v>0</v>
      </c>
      <c r="AA161" s="5">
        <v>0.06</v>
      </c>
      <c r="AB161" s="5">
        <v>0.06</v>
      </c>
      <c r="AC161" s="5">
        <v>17</v>
      </c>
      <c r="AD161" s="5">
        <v>17</v>
      </c>
      <c r="AE161" s="5">
        <v>0.1</v>
      </c>
      <c r="AF161" s="5">
        <v>0.1</v>
      </c>
    </row>
    <row r="162" spans="1:32" ht="26.25" customHeight="1">
      <c r="A162" s="6"/>
      <c r="B162" s="9" t="s">
        <v>140</v>
      </c>
      <c r="C162" s="3">
        <v>40</v>
      </c>
      <c r="D162" s="3">
        <v>60</v>
      </c>
      <c r="E162" s="3">
        <v>3.12</v>
      </c>
      <c r="F162" s="6">
        <v>4.68</v>
      </c>
      <c r="G162" s="6"/>
      <c r="H162" s="6">
        <v>1.4</v>
      </c>
      <c r="I162" s="6">
        <v>3.76</v>
      </c>
      <c r="J162" s="6">
        <v>5.64</v>
      </c>
      <c r="K162" s="6">
        <v>0.8</v>
      </c>
      <c r="L162" s="6"/>
      <c r="M162" s="6">
        <v>29.6</v>
      </c>
      <c r="N162" s="6">
        <v>44.4</v>
      </c>
      <c r="O162" s="6">
        <v>188.46</v>
      </c>
      <c r="P162" s="5">
        <v>282.7</v>
      </c>
      <c r="Q162" s="5">
        <v>33</v>
      </c>
      <c r="R162" s="5">
        <v>66</v>
      </c>
      <c r="S162" s="5">
        <v>25</v>
      </c>
      <c r="T162" s="5">
        <v>50</v>
      </c>
      <c r="U162" s="5">
        <v>6</v>
      </c>
      <c r="V162" s="5">
        <v>12</v>
      </c>
      <c r="W162" s="5">
        <v>0.4</v>
      </c>
      <c r="X162" s="5">
        <v>0.8</v>
      </c>
      <c r="Y162" s="10">
        <v>0.01</v>
      </c>
      <c r="Z162" s="10">
        <v>0.02</v>
      </c>
      <c r="AA162" s="11">
        <v>0.04</v>
      </c>
      <c r="AB162" s="10">
        <v>0.08</v>
      </c>
      <c r="AC162" s="12">
        <v>0.3</v>
      </c>
      <c r="AD162" s="12">
        <v>0.6</v>
      </c>
      <c r="AE162" s="5">
        <v>0</v>
      </c>
      <c r="AF162" s="5">
        <v>0</v>
      </c>
    </row>
    <row r="163" spans="1:32" s="45" customFormat="1" ht="22.5" customHeight="1">
      <c r="A163" s="8"/>
      <c r="B163" s="13" t="s">
        <v>25</v>
      </c>
      <c r="C163" s="6"/>
      <c r="D163" s="6"/>
      <c r="E163" s="14">
        <f aca="true" t="shared" si="27" ref="E163:AF163">SUM(E155:E162)</f>
        <v>35.79</v>
      </c>
      <c r="F163" s="14">
        <f t="shared" si="27"/>
        <v>42.870000000000005</v>
      </c>
      <c r="G163" s="14">
        <f t="shared" si="27"/>
        <v>2.5</v>
      </c>
      <c r="H163" s="14">
        <f t="shared" si="27"/>
        <v>3.9</v>
      </c>
      <c r="I163" s="14">
        <f t="shared" si="27"/>
        <v>39.34</v>
      </c>
      <c r="J163" s="14">
        <f t="shared" si="27"/>
        <v>46.870000000000005</v>
      </c>
      <c r="K163" s="14">
        <f t="shared" si="27"/>
        <v>2.7</v>
      </c>
      <c r="L163" s="14">
        <f t="shared" si="27"/>
        <v>1.9</v>
      </c>
      <c r="M163" s="14">
        <f t="shared" si="27"/>
        <v>108.32999999999998</v>
      </c>
      <c r="N163" s="14">
        <f t="shared" si="27"/>
        <v>143.25</v>
      </c>
      <c r="O163" s="14">
        <f t="shared" si="27"/>
        <v>872.8700000000001</v>
      </c>
      <c r="P163" s="15">
        <f t="shared" si="27"/>
        <v>1070.3000000000002</v>
      </c>
      <c r="Q163" s="15">
        <f t="shared" si="27"/>
        <v>181.56</v>
      </c>
      <c r="R163" s="15">
        <f t="shared" si="27"/>
        <v>239.3</v>
      </c>
      <c r="S163" s="15">
        <f t="shared" si="27"/>
        <v>314.06</v>
      </c>
      <c r="T163" s="15">
        <f t="shared" si="27"/>
        <v>391.38</v>
      </c>
      <c r="U163" s="15">
        <f t="shared" si="27"/>
        <v>85.08</v>
      </c>
      <c r="V163" s="15">
        <f t="shared" si="27"/>
        <v>107.64999999999999</v>
      </c>
      <c r="W163" s="15">
        <f t="shared" si="27"/>
        <v>4.534</v>
      </c>
      <c r="X163" s="15">
        <f t="shared" si="27"/>
        <v>6.935999999999999</v>
      </c>
      <c r="Y163" s="15">
        <f t="shared" si="27"/>
        <v>0.25</v>
      </c>
      <c r="Z163" s="15">
        <f t="shared" si="27"/>
        <v>0.41000000000000003</v>
      </c>
      <c r="AA163" s="15">
        <f t="shared" si="27"/>
        <v>0.335</v>
      </c>
      <c r="AB163" s="15">
        <f t="shared" si="27"/>
        <v>0.49800000000000005</v>
      </c>
      <c r="AC163" s="15">
        <f t="shared" si="27"/>
        <v>36.11</v>
      </c>
      <c r="AD163" s="15">
        <f t="shared" si="27"/>
        <v>42.56</v>
      </c>
      <c r="AE163" s="15">
        <f t="shared" si="27"/>
        <v>71.42</v>
      </c>
      <c r="AF163" s="15">
        <f t="shared" si="27"/>
        <v>80.92999999999999</v>
      </c>
    </row>
    <row r="164" spans="1:32" s="45" customFormat="1" ht="52.5" customHeight="1">
      <c r="A164" s="87" t="s">
        <v>26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</row>
    <row r="165" spans="1:32" ht="38.25" customHeight="1">
      <c r="A165" s="6"/>
      <c r="B165" s="49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36" customHeight="1">
      <c r="A166" s="3" t="s">
        <v>95</v>
      </c>
      <c r="B166" s="7" t="s">
        <v>137</v>
      </c>
      <c r="C166" s="6">
        <v>200</v>
      </c>
      <c r="D166" s="6">
        <v>250</v>
      </c>
      <c r="E166" s="6">
        <v>2.99</v>
      </c>
      <c r="F166" s="6">
        <v>3.74</v>
      </c>
      <c r="G166" s="6">
        <v>7.25</v>
      </c>
      <c r="H166" s="6">
        <v>8.3</v>
      </c>
      <c r="I166" s="6">
        <v>2.38</v>
      </c>
      <c r="J166" s="6">
        <v>2.97</v>
      </c>
      <c r="K166" s="6">
        <v>5.5</v>
      </c>
      <c r="L166" s="6">
        <v>6.2</v>
      </c>
      <c r="M166" s="6">
        <v>15.98</v>
      </c>
      <c r="N166" s="6">
        <v>19.97</v>
      </c>
      <c r="O166" s="6">
        <v>164.2</v>
      </c>
      <c r="P166" s="5">
        <v>192.3</v>
      </c>
      <c r="Q166" s="5">
        <v>30</v>
      </c>
      <c r="R166" s="5">
        <v>38</v>
      </c>
      <c r="S166" s="5">
        <v>160</v>
      </c>
      <c r="T166" s="5">
        <v>175</v>
      </c>
      <c r="U166" s="5">
        <v>27</v>
      </c>
      <c r="V166" s="5">
        <v>32</v>
      </c>
      <c r="W166" s="5">
        <v>1</v>
      </c>
      <c r="X166" s="5">
        <v>1.2</v>
      </c>
      <c r="Y166" s="5">
        <v>0.13</v>
      </c>
      <c r="Z166" s="5">
        <v>0.18</v>
      </c>
      <c r="AA166" s="5">
        <v>0.05</v>
      </c>
      <c r="AB166" s="5">
        <v>0.07</v>
      </c>
      <c r="AC166" s="5">
        <v>0</v>
      </c>
      <c r="AD166" s="5">
        <v>0</v>
      </c>
      <c r="AE166" s="5">
        <v>1</v>
      </c>
      <c r="AF166" s="5">
        <v>1.2</v>
      </c>
    </row>
    <row r="167" spans="1:32" ht="40.5" customHeight="1">
      <c r="A167" s="72" t="s">
        <v>109</v>
      </c>
      <c r="B167" s="7" t="s">
        <v>65</v>
      </c>
      <c r="C167" s="6">
        <v>80</v>
      </c>
      <c r="D167" s="6">
        <v>100</v>
      </c>
      <c r="E167" s="6">
        <v>6.03</v>
      </c>
      <c r="F167" s="6">
        <v>7.54</v>
      </c>
      <c r="G167" s="6">
        <v>32.8</v>
      </c>
      <c r="H167" s="6">
        <v>32.8</v>
      </c>
      <c r="I167" s="6">
        <v>12.54</v>
      </c>
      <c r="J167" s="6">
        <v>13.87</v>
      </c>
      <c r="K167" s="6">
        <v>0</v>
      </c>
      <c r="L167" s="6">
        <v>0</v>
      </c>
      <c r="M167" s="6">
        <v>4.62</v>
      </c>
      <c r="N167" s="6">
        <v>6.24</v>
      </c>
      <c r="O167" s="6">
        <v>125</v>
      </c>
      <c r="P167" s="5">
        <v>156.9</v>
      </c>
      <c r="Q167" s="5">
        <v>124</v>
      </c>
      <c r="R167" s="5">
        <v>154.8</v>
      </c>
      <c r="S167" s="5">
        <v>210</v>
      </c>
      <c r="T167" s="5">
        <v>242</v>
      </c>
      <c r="U167" s="5">
        <v>6</v>
      </c>
      <c r="V167" s="5">
        <v>6</v>
      </c>
      <c r="W167" s="5">
        <v>4</v>
      </c>
      <c r="X167" s="5">
        <v>6</v>
      </c>
      <c r="Y167" s="5">
        <v>0.1</v>
      </c>
      <c r="Z167" s="5">
        <v>0.2</v>
      </c>
      <c r="AA167" s="5">
        <v>0.1</v>
      </c>
      <c r="AB167" s="5">
        <v>0.1</v>
      </c>
      <c r="AC167" s="12">
        <v>1</v>
      </c>
      <c r="AD167" s="22">
        <v>1.29</v>
      </c>
      <c r="AE167" s="5">
        <v>5.3</v>
      </c>
      <c r="AF167" s="5">
        <v>7.3</v>
      </c>
    </row>
    <row r="168" spans="1:32" ht="39" customHeight="1">
      <c r="A168" s="3">
        <v>40</v>
      </c>
      <c r="B168" s="7" t="s">
        <v>73</v>
      </c>
      <c r="C168" s="3">
        <v>150</v>
      </c>
      <c r="D168" s="3">
        <v>200</v>
      </c>
      <c r="E168" s="6">
        <v>5.35</v>
      </c>
      <c r="F168" s="6">
        <v>7.14</v>
      </c>
      <c r="G168" s="6">
        <v>9.9</v>
      </c>
      <c r="H168" s="6">
        <v>19.9</v>
      </c>
      <c r="I168" s="6">
        <v>0.55</v>
      </c>
      <c r="J168" s="6">
        <v>0.74</v>
      </c>
      <c r="K168" s="6">
        <v>13.9</v>
      </c>
      <c r="L168" s="6">
        <v>27.8</v>
      </c>
      <c r="M168" s="6">
        <v>25.6</v>
      </c>
      <c r="N168" s="6">
        <v>27.6</v>
      </c>
      <c r="O168" s="6">
        <v>157.4</v>
      </c>
      <c r="P168" s="5">
        <v>209.9</v>
      </c>
      <c r="Q168" s="5">
        <v>131</v>
      </c>
      <c r="R168" s="5">
        <v>262</v>
      </c>
      <c r="S168" s="5">
        <v>78</v>
      </c>
      <c r="T168" s="5">
        <v>156</v>
      </c>
      <c r="U168" s="5">
        <v>13</v>
      </c>
      <c r="V168" s="5">
        <v>26</v>
      </c>
      <c r="W168" s="5">
        <v>0.9</v>
      </c>
      <c r="X168" s="5">
        <v>1.8</v>
      </c>
      <c r="Y168" s="5">
        <v>0.17</v>
      </c>
      <c r="Z168" s="5">
        <v>0.34</v>
      </c>
      <c r="AA168" s="5">
        <v>0.08</v>
      </c>
      <c r="AB168" s="5">
        <v>0.16</v>
      </c>
      <c r="AC168" s="5">
        <v>0</v>
      </c>
      <c r="AD168" s="5">
        <v>0</v>
      </c>
      <c r="AE168" s="5">
        <v>1.7</v>
      </c>
      <c r="AF168" s="5">
        <v>3.4</v>
      </c>
    </row>
    <row r="169" spans="1:32" ht="42.75" customHeight="1">
      <c r="A169" s="6">
        <v>8</v>
      </c>
      <c r="B169" s="16" t="s">
        <v>27</v>
      </c>
      <c r="C169" s="6">
        <v>200</v>
      </c>
      <c r="D169" s="6">
        <v>200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20.2</v>
      </c>
      <c r="N169" s="6">
        <v>20.2</v>
      </c>
      <c r="O169" s="6">
        <v>92</v>
      </c>
      <c r="P169" s="5">
        <v>92</v>
      </c>
      <c r="Q169" s="5">
        <v>14</v>
      </c>
      <c r="R169" s="5">
        <v>14</v>
      </c>
      <c r="S169" s="5">
        <v>14</v>
      </c>
      <c r="T169" s="5">
        <v>14</v>
      </c>
      <c r="U169" s="5">
        <v>8</v>
      </c>
      <c r="V169" s="5">
        <v>8</v>
      </c>
      <c r="W169" s="5">
        <v>2.8</v>
      </c>
      <c r="X169" s="5">
        <v>2.8</v>
      </c>
      <c r="Y169" s="5">
        <v>0.022</v>
      </c>
      <c r="Z169" s="5">
        <v>0.022</v>
      </c>
      <c r="AA169" s="5">
        <v>0.022</v>
      </c>
      <c r="AB169" s="5">
        <v>0.022</v>
      </c>
      <c r="AC169" s="5">
        <v>4</v>
      </c>
      <c r="AD169" s="5">
        <v>4</v>
      </c>
      <c r="AE169" s="5">
        <v>0.2</v>
      </c>
      <c r="AF169" s="5">
        <v>0.2</v>
      </c>
    </row>
    <row r="170" spans="1:32" ht="37.5" customHeight="1">
      <c r="A170" s="8" t="s">
        <v>103</v>
      </c>
      <c r="B170" s="7" t="s">
        <v>102</v>
      </c>
      <c r="C170" s="6">
        <v>40</v>
      </c>
      <c r="D170" s="6">
        <v>50</v>
      </c>
      <c r="E170" s="6">
        <v>2.24</v>
      </c>
      <c r="F170" s="6">
        <v>3.07</v>
      </c>
      <c r="G170" s="6"/>
      <c r="H170" s="6"/>
      <c r="I170" s="6">
        <v>0.8</v>
      </c>
      <c r="J170" s="6">
        <v>1.07</v>
      </c>
      <c r="K170" s="6"/>
      <c r="L170" s="6"/>
      <c r="M170" s="6">
        <v>16.7</v>
      </c>
      <c r="N170" s="6">
        <v>20.9</v>
      </c>
      <c r="O170" s="6">
        <v>85.7</v>
      </c>
      <c r="P170" s="5">
        <v>107.2</v>
      </c>
      <c r="Q170" s="5">
        <v>9.2</v>
      </c>
      <c r="R170" s="5">
        <v>13.8</v>
      </c>
      <c r="S170" s="5">
        <v>42.4</v>
      </c>
      <c r="T170" s="5">
        <v>63.6</v>
      </c>
      <c r="U170" s="5">
        <v>10</v>
      </c>
      <c r="V170" s="5">
        <v>15</v>
      </c>
      <c r="W170" s="5">
        <v>1.24</v>
      </c>
      <c r="X170" s="5">
        <v>1.86</v>
      </c>
      <c r="Y170" s="5">
        <v>0.04</v>
      </c>
      <c r="Z170" s="5">
        <v>0.07</v>
      </c>
      <c r="AA170" s="5">
        <v>0.04</v>
      </c>
      <c r="AB170" s="5">
        <v>0.05</v>
      </c>
      <c r="AC170" s="5">
        <v>0</v>
      </c>
      <c r="AD170" s="5">
        <v>0</v>
      </c>
      <c r="AE170" s="5">
        <v>1.2</v>
      </c>
      <c r="AF170" s="5">
        <v>1.82</v>
      </c>
    </row>
    <row r="171" spans="1:32" ht="30.7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6" customHeight="1">
      <c r="A172" s="6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33" customHeight="1">
      <c r="A173" s="6"/>
      <c r="B173" s="13" t="s">
        <v>38</v>
      </c>
      <c r="C173" s="14"/>
      <c r="D173" s="14"/>
      <c r="E173" s="14">
        <f aca="true" t="shared" si="28" ref="E173:AF173">E165+E166+E167+E168+E169+E170+E171+E172</f>
        <v>16.61</v>
      </c>
      <c r="F173" s="14">
        <f t="shared" si="28"/>
        <v>21.490000000000002</v>
      </c>
      <c r="G173" s="14">
        <f t="shared" si="28"/>
        <v>49.949999999999996</v>
      </c>
      <c r="H173" s="14">
        <f t="shared" si="28"/>
        <v>60.99999999999999</v>
      </c>
      <c r="I173" s="14">
        <f t="shared" si="28"/>
        <v>16.27</v>
      </c>
      <c r="J173" s="14">
        <f t="shared" si="28"/>
        <v>18.65</v>
      </c>
      <c r="K173" s="14">
        <f t="shared" si="28"/>
        <v>19.4</v>
      </c>
      <c r="L173" s="14">
        <f t="shared" si="28"/>
        <v>34</v>
      </c>
      <c r="M173" s="14">
        <f t="shared" si="28"/>
        <v>83.10000000000001</v>
      </c>
      <c r="N173" s="14">
        <f t="shared" si="28"/>
        <v>94.91</v>
      </c>
      <c r="O173" s="14">
        <f t="shared" si="28"/>
        <v>624.3000000000001</v>
      </c>
      <c r="P173" s="15">
        <f t="shared" si="28"/>
        <v>758.3000000000001</v>
      </c>
      <c r="Q173" s="15">
        <f t="shared" si="28"/>
        <v>308.2</v>
      </c>
      <c r="R173" s="15">
        <f t="shared" si="28"/>
        <v>482.6</v>
      </c>
      <c r="S173" s="15">
        <f t="shared" si="28"/>
        <v>504.4</v>
      </c>
      <c r="T173" s="15">
        <f t="shared" si="28"/>
        <v>650.6</v>
      </c>
      <c r="U173" s="15">
        <f t="shared" si="28"/>
        <v>64</v>
      </c>
      <c r="V173" s="15">
        <f t="shared" si="28"/>
        <v>87</v>
      </c>
      <c r="W173" s="15">
        <f t="shared" si="28"/>
        <v>9.94</v>
      </c>
      <c r="X173" s="15">
        <f t="shared" si="28"/>
        <v>13.66</v>
      </c>
      <c r="Y173" s="15">
        <f t="shared" si="28"/>
        <v>0.462</v>
      </c>
      <c r="Z173" s="15">
        <f t="shared" si="28"/>
        <v>0.812</v>
      </c>
      <c r="AA173" s="15">
        <f t="shared" si="28"/>
        <v>0.29200000000000004</v>
      </c>
      <c r="AB173" s="15">
        <f t="shared" si="28"/>
        <v>0.402</v>
      </c>
      <c r="AC173" s="15">
        <f t="shared" si="28"/>
        <v>5</v>
      </c>
      <c r="AD173" s="15">
        <f t="shared" si="28"/>
        <v>5.29</v>
      </c>
      <c r="AE173" s="15">
        <f t="shared" si="28"/>
        <v>9.399999999999999</v>
      </c>
      <c r="AF173" s="15">
        <f t="shared" si="28"/>
        <v>13.92</v>
      </c>
    </row>
    <row r="174" spans="1:32" ht="150.75" customHeight="1">
      <c r="A174" s="6"/>
      <c r="B174" s="13" t="s">
        <v>32</v>
      </c>
      <c r="C174" s="14"/>
      <c r="D174" s="14"/>
      <c r="E174" s="14">
        <f aca="true" t="shared" si="29" ref="E174:AF174">E163+E173</f>
        <v>52.4</v>
      </c>
      <c r="F174" s="14">
        <f t="shared" si="29"/>
        <v>64.36000000000001</v>
      </c>
      <c r="G174" s="14">
        <f t="shared" si="29"/>
        <v>52.449999999999996</v>
      </c>
      <c r="H174" s="14">
        <f t="shared" si="29"/>
        <v>64.89999999999999</v>
      </c>
      <c r="I174" s="14">
        <f t="shared" si="29"/>
        <v>55.61</v>
      </c>
      <c r="J174" s="14">
        <f t="shared" si="29"/>
        <v>65.52000000000001</v>
      </c>
      <c r="K174" s="14">
        <f t="shared" si="29"/>
        <v>22.099999999999998</v>
      </c>
      <c r="L174" s="14">
        <f t="shared" si="29"/>
        <v>35.9</v>
      </c>
      <c r="M174" s="14">
        <f t="shared" si="29"/>
        <v>191.43</v>
      </c>
      <c r="N174" s="14">
        <f t="shared" si="29"/>
        <v>238.16</v>
      </c>
      <c r="O174" s="14">
        <f t="shared" si="29"/>
        <v>1497.17</v>
      </c>
      <c r="P174" s="15">
        <f t="shared" si="29"/>
        <v>1828.6000000000004</v>
      </c>
      <c r="Q174" s="15">
        <f t="shared" si="29"/>
        <v>489.76</v>
      </c>
      <c r="R174" s="15">
        <f t="shared" si="29"/>
        <v>721.9000000000001</v>
      </c>
      <c r="S174" s="15">
        <f t="shared" si="29"/>
        <v>818.46</v>
      </c>
      <c r="T174" s="15">
        <f t="shared" si="29"/>
        <v>1041.98</v>
      </c>
      <c r="U174" s="15">
        <f t="shared" si="29"/>
        <v>149.07999999999998</v>
      </c>
      <c r="V174" s="15">
        <f t="shared" si="29"/>
        <v>194.64999999999998</v>
      </c>
      <c r="W174" s="15">
        <f t="shared" si="29"/>
        <v>14.474</v>
      </c>
      <c r="X174" s="15">
        <f t="shared" si="29"/>
        <v>20.596</v>
      </c>
      <c r="Y174" s="15">
        <f t="shared" si="29"/>
        <v>0.712</v>
      </c>
      <c r="Z174" s="15">
        <f t="shared" si="29"/>
        <v>1.222</v>
      </c>
      <c r="AA174" s="15">
        <f t="shared" si="29"/>
        <v>0.627</v>
      </c>
      <c r="AB174" s="15">
        <f t="shared" si="29"/>
        <v>0.9000000000000001</v>
      </c>
      <c r="AC174" s="15">
        <f t="shared" si="29"/>
        <v>41.11</v>
      </c>
      <c r="AD174" s="15">
        <f t="shared" si="29"/>
        <v>47.85</v>
      </c>
      <c r="AE174" s="15">
        <f t="shared" si="29"/>
        <v>80.82</v>
      </c>
      <c r="AF174" s="15">
        <f t="shared" si="29"/>
        <v>94.85</v>
      </c>
    </row>
    <row r="175" spans="1:32" ht="2.25" customHeight="1">
      <c r="A175" s="32"/>
      <c r="B175" s="85" t="s">
        <v>132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6"/>
    </row>
    <row r="176" spans="1:32" ht="95.25" customHeight="1">
      <c r="A176" s="110" t="s">
        <v>132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81"/>
    </row>
    <row r="177" spans="1:32" ht="36" customHeight="1">
      <c r="A177" s="98" t="s">
        <v>0</v>
      </c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87"/>
    </row>
    <row r="178" spans="1:32" ht="30.75" customHeight="1">
      <c r="A178" s="91" t="s">
        <v>1</v>
      </c>
      <c r="B178" s="94" t="s">
        <v>2</v>
      </c>
      <c r="C178" s="89" t="s">
        <v>3</v>
      </c>
      <c r="D178" s="90"/>
      <c r="E178" s="89" t="s">
        <v>4</v>
      </c>
      <c r="F178" s="111"/>
      <c r="G178" s="111"/>
      <c r="H178" s="111"/>
      <c r="I178" s="111"/>
      <c r="J178" s="111"/>
      <c r="K178" s="111"/>
      <c r="L178" s="111"/>
      <c r="M178" s="111"/>
      <c r="N178" s="90"/>
      <c r="O178" s="89" t="s">
        <v>29</v>
      </c>
      <c r="P178" s="90"/>
      <c r="Q178" s="112" t="s">
        <v>6</v>
      </c>
      <c r="R178" s="113"/>
      <c r="S178" s="113"/>
      <c r="T178" s="113"/>
      <c r="U178" s="113"/>
      <c r="V178" s="113"/>
      <c r="W178" s="113"/>
      <c r="X178" s="114"/>
      <c r="Y178" s="115" t="s">
        <v>7</v>
      </c>
      <c r="Z178" s="116"/>
      <c r="AA178" s="116"/>
      <c r="AB178" s="116"/>
      <c r="AC178" s="116"/>
      <c r="AD178" s="116"/>
      <c r="AE178" s="116"/>
      <c r="AF178" s="117"/>
    </row>
    <row r="179" spans="1:32" ht="17.25" customHeight="1">
      <c r="A179" s="92"/>
      <c r="B179" s="95"/>
      <c r="C179" s="91" t="s">
        <v>68</v>
      </c>
      <c r="D179" s="91" t="s">
        <v>69</v>
      </c>
      <c r="E179" s="103" t="s">
        <v>8</v>
      </c>
      <c r="F179" s="104"/>
      <c r="G179" s="104"/>
      <c r="H179" s="105"/>
      <c r="I179" s="103" t="s">
        <v>9</v>
      </c>
      <c r="J179" s="104"/>
      <c r="K179" s="104"/>
      <c r="L179" s="105"/>
      <c r="M179" s="106" t="s">
        <v>10</v>
      </c>
      <c r="N179" s="107"/>
      <c r="O179" s="91" t="s">
        <v>68</v>
      </c>
      <c r="P179" s="94" t="s">
        <v>70</v>
      </c>
      <c r="Q179" s="99" t="s">
        <v>11</v>
      </c>
      <c r="R179" s="100"/>
      <c r="S179" s="99" t="s">
        <v>12</v>
      </c>
      <c r="T179" s="100"/>
      <c r="U179" s="99" t="s">
        <v>13</v>
      </c>
      <c r="V179" s="100"/>
      <c r="W179" s="99" t="s">
        <v>14</v>
      </c>
      <c r="X179" s="100"/>
      <c r="Y179" s="99" t="s">
        <v>15</v>
      </c>
      <c r="Z179" s="100"/>
      <c r="AA179" s="99" t="s">
        <v>16</v>
      </c>
      <c r="AB179" s="100"/>
      <c r="AC179" s="99" t="s">
        <v>17</v>
      </c>
      <c r="AD179" s="100"/>
      <c r="AE179" s="99" t="s">
        <v>18</v>
      </c>
      <c r="AF179" s="100"/>
    </row>
    <row r="180" spans="1:32" ht="26.25" customHeight="1">
      <c r="A180" s="92"/>
      <c r="B180" s="95"/>
      <c r="C180" s="92"/>
      <c r="D180" s="92"/>
      <c r="E180" s="103" t="s">
        <v>19</v>
      </c>
      <c r="F180" s="105"/>
      <c r="G180" s="89"/>
      <c r="H180" s="90"/>
      <c r="I180" s="103" t="s">
        <v>19</v>
      </c>
      <c r="J180" s="105"/>
      <c r="K180" s="89"/>
      <c r="L180" s="90"/>
      <c r="M180" s="108"/>
      <c r="N180" s="109"/>
      <c r="O180" s="92"/>
      <c r="P180" s="95"/>
      <c r="Q180" s="101"/>
      <c r="R180" s="102"/>
      <c r="S180" s="101"/>
      <c r="T180" s="102"/>
      <c r="U180" s="101"/>
      <c r="V180" s="102"/>
      <c r="W180" s="101"/>
      <c r="X180" s="102"/>
      <c r="Y180" s="101"/>
      <c r="Z180" s="102"/>
      <c r="AA180" s="101"/>
      <c r="AB180" s="102"/>
      <c r="AC180" s="101"/>
      <c r="AD180" s="102"/>
      <c r="AE180" s="101"/>
      <c r="AF180" s="102"/>
    </row>
    <row r="181" spans="1:32" ht="35.25" customHeight="1">
      <c r="A181" s="93"/>
      <c r="B181" s="96"/>
      <c r="C181" s="93"/>
      <c r="D181" s="93"/>
      <c r="E181" s="3" t="s">
        <v>66</v>
      </c>
      <c r="F181" s="3" t="s">
        <v>67</v>
      </c>
      <c r="G181" s="3"/>
      <c r="H181" s="3" t="s">
        <v>23</v>
      </c>
      <c r="I181" s="3" t="s">
        <v>66</v>
      </c>
      <c r="J181" s="3" t="s">
        <v>67</v>
      </c>
      <c r="K181" s="3" t="s">
        <v>22</v>
      </c>
      <c r="L181" s="3"/>
      <c r="M181" s="3" t="s">
        <v>66</v>
      </c>
      <c r="N181" s="3" t="s">
        <v>67</v>
      </c>
      <c r="O181" s="93"/>
      <c r="P181" s="96"/>
      <c r="Q181" s="3" t="s">
        <v>66</v>
      </c>
      <c r="R181" s="3" t="s">
        <v>67</v>
      </c>
      <c r="S181" s="3" t="s">
        <v>66</v>
      </c>
      <c r="T181" s="3" t="s">
        <v>67</v>
      </c>
      <c r="U181" s="3" t="s">
        <v>66</v>
      </c>
      <c r="V181" s="3" t="s">
        <v>67</v>
      </c>
      <c r="W181" s="3" t="s">
        <v>66</v>
      </c>
      <c r="X181" s="3" t="s">
        <v>67</v>
      </c>
      <c r="Y181" s="3" t="s">
        <v>66</v>
      </c>
      <c r="Z181" s="3" t="s">
        <v>67</v>
      </c>
      <c r="AA181" s="3" t="s">
        <v>66</v>
      </c>
      <c r="AB181" s="3" t="s">
        <v>67</v>
      </c>
      <c r="AC181" s="3" t="s">
        <v>66</v>
      </c>
      <c r="AD181" s="3" t="s">
        <v>67</v>
      </c>
      <c r="AE181" s="3" t="s">
        <v>66</v>
      </c>
      <c r="AF181" s="3" t="s">
        <v>67</v>
      </c>
    </row>
    <row r="182" spans="1:32" ht="41.25" customHeight="1">
      <c r="A182" s="6"/>
      <c r="B182" s="9"/>
      <c r="C182" s="3"/>
      <c r="D182" s="3"/>
      <c r="E182" s="3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  <c r="S182" s="5"/>
      <c r="T182" s="5"/>
      <c r="U182" s="5"/>
      <c r="V182" s="5"/>
      <c r="W182" s="5"/>
      <c r="X182" s="5"/>
      <c r="Y182" s="10"/>
      <c r="Z182" s="10"/>
      <c r="AA182" s="11"/>
      <c r="AB182" s="10"/>
      <c r="AC182" s="12"/>
      <c r="AD182" s="12"/>
      <c r="AE182" s="5"/>
      <c r="AF182" s="5"/>
    </row>
    <row r="183" spans="1:32" ht="44.25" customHeight="1">
      <c r="A183" s="3">
        <v>9</v>
      </c>
      <c r="B183" s="7" t="s">
        <v>125</v>
      </c>
      <c r="C183" s="3">
        <v>200</v>
      </c>
      <c r="D183" s="3">
        <v>250</v>
      </c>
      <c r="E183" s="6">
        <v>4.02</v>
      </c>
      <c r="F183" s="6">
        <v>5.63</v>
      </c>
      <c r="G183" s="6"/>
      <c r="H183" s="6">
        <v>4.07</v>
      </c>
      <c r="I183" s="6">
        <v>6.6</v>
      </c>
      <c r="J183" s="6">
        <v>8.8</v>
      </c>
      <c r="K183" s="6">
        <v>23</v>
      </c>
      <c r="L183" s="6"/>
      <c r="M183" s="6">
        <v>53.6</v>
      </c>
      <c r="N183" s="6">
        <v>72.4</v>
      </c>
      <c r="O183" s="6">
        <v>235.71</v>
      </c>
      <c r="P183" s="5">
        <v>314.28</v>
      </c>
      <c r="Q183" s="5">
        <v>135</v>
      </c>
      <c r="R183" s="5">
        <v>135</v>
      </c>
      <c r="S183" s="5">
        <v>200</v>
      </c>
      <c r="T183" s="5">
        <v>200</v>
      </c>
      <c r="U183" s="5">
        <v>23</v>
      </c>
      <c r="V183" s="5">
        <v>23</v>
      </c>
      <c r="W183" s="5">
        <v>0.4</v>
      </c>
      <c r="X183" s="5">
        <v>0.4</v>
      </c>
      <c r="Y183" s="5">
        <v>0.03</v>
      </c>
      <c r="Z183" s="5">
        <v>0.03</v>
      </c>
      <c r="AA183" s="5">
        <v>0.3</v>
      </c>
      <c r="AB183" s="5">
        <v>0.3</v>
      </c>
      <c r="AC183" s="5">
        <v>0.5</v>
      </c>
      <c r="AD183" s="5">
        <v>0.5</v>
      </c>
      <c r="AE183" s="5" t="s">
        <v>30</v>
      </c>
      <c r="AF183" s="5">
        <v>1.5</v>
      </c>
    </row>
    <row r="184" spans="1:32" ht="39" customHeight="1">
      <c r="A184" s="6" t="s">
        <v>85</v>
      </c>
      <c r="B184" s="7" t="s">
        <v>56</v>
      </c>
      <c r="C184" s="6">
        <v>200</v>
      </c>
      <c r="D184" s="6">
        <v>200</v>
      </c>
      <c r="E184" s="6">
        <v>8.9</v>
      </c>
      <c r="F184" s="6">
        <v>8.9</v>
      </c>
      <c r="G184" s="6">
        <v>0</v>
      </c>
      <c r="H184" s="6">
        <v>0</v>
      </c>
      <c r="I184" s="6">
        <v>3.06</v>
      </c>
      <c r="J184" s="6">
        <v>3.06</v>
      </c>
      <c r="K184" s="6">
        <v>0</v>
      </c>
      <c r="L184" s="6">
        <v>0</v>
      </c>
      <c r="M184" s="6">
        <v>26</v>
      </c>
      <c r="N184" s="6">
        <v>26</v>
      </c>
      <c r="O184" s="6">
        <v>58</v>
      </c>
      <c r="P184" s="5">
        <v>58</v>
      </c>
      <c r="Q184" s="5">
        <v>26</v>
      </c>
      <c r="R184" s="5">
        <v>26</v>
      </c>
      <c r="S184" s="5">
        <v>64</v>
      </c>
      <c r="T184" s="5">
        <v>64</v>
      </c>
      <c r="U184" s="5">
        <v>13</v>
      </c>
      <c r="V184" s="5">
        <v>13</v>
      </c>
      <c r="W184" s="5">
        <v>0.6</v>
      </c>
      <c r="X184" s="5">
        <v>0.6</v>
      </c>
      <c r="Y184" s="5">
        <v>0</v>
      </c>
      <c r="Z184" s="5">
        <v>0</v>
      </c>
      <c r="AA184" s="5">
        <v>0.06</v>
      </c>
      <c r="AB184" s="5">
        <v>0.06</v>
      </c>
      <c r="AC184" s="5">
        <v>17</v>
      </c>
      <c r="AD184" s="5">
        <v>17</v>
      </c>
      <c r="AE184" s="5">
        <v>0.1</v>
      </c>
      <c r="AF184" s="5">
        <v>0.1</v>
      </c>
    </row>
    <row r="185" spans="1:32" ht="36" customHeight="1">
      <c r="A185" s="6">
        <v>80</v>
      </c>
      <c r="B185" s="7" t="s">
        <v>115</v>
      </c>
      <c r="C185" s="6">
        <v>50</v>
      </c>
      <c r="D185" s="6">
        <v>55</v>
      </c>
      <c r="E185" s="6">
        <v>5.88</v>
      </c>
      <c r="F185" s="6">
        <v>7.04</v>
      </c>
      <c r="G185" s="6"/>
      <c r="H185" s="6"/>
      <c r="I185" s="6">
        <v>5.23</v>
      </c>
      <c r="J185" s="6">
        <v>6.7</v>
      </c>
      <c r="K185" s="6"/>
      <c r="L185" s="6"/>
      <c r="M185" s="6">
        <v>16.7</v>
      </c>
      <c r="N185" s="6">
        <v>16.7</v>
      </c>
      <c r="O185" s="6">
        <v>140.3</v>
      </c>
      <c r="P185" s="5">
        <v>158.5</v>
      </c>
      <c r="Q185" s="5">
        <v>52.2</v>
      </c>
      <c r="R185" s="5">
        <v>59.4</v>
      </c>
      <c r="S185" s="5">
        <v>0.65</v>
      </c>
      <c r="T185" s="5">
        <v>0.67</v>
      </c>
      <c r="U185" s="5">
        <v>8.9</v>
      </c>
      <c r="V185" s="5">
        <v>9.4</v>
      </c>
      <c r="W185" s="5">
        <v>0.02</v>
      </c>
      <c r="X185" s="5">
        <v>0.022</v>
      </c>
      <c r="Y185" s="5">
        <v>0.05</v>
      </c>
      <c r="Z185" s="5">
        <v>0.052</v>
      </c>
      <c r="AA185" s="5">
        <v>0.05</v>
      </c>
      <c r="AB185" s="5">
        <v>0.052</v>
      </c>
      <c r="AC185" s="5">
        <v>0</v>
      </c>
      <c r="AD185" s="5">
        <v>0</v>
      </c>
      <c r="AE185" s="5">
        <v>1</v>
      </c>
      <c r="AF185" s="5">
        <v>1.2</v>
      </c>
    </row>
    <row r="186" spans="1:32" ht="36" customHeight="1">
      <c r="A186" s="6" t="s">
        <v>104</v>
      </c>
      <c r="B186" s="7" t="s">
        <v>101</v>
      </c>
      <c r="C186" s="6">
        <v>20</v>
      </c>
      <c r="D186" s="6">
        <v>40</v>
      </c>
      <c r="E186" s="6">
        <v>1.2</v>
      </c>
      <c r="F186" s="6">
        <v>3.96</v>
      </c>
      <c r="G186" s="6"/>
      <c r="H186" s="6"/>
      <c r="I186" s="6">
        <v>0.48</v>
      </c>
      <c r="J186" s="6">
        <v>0.72</v>
      </c>
      <c r="K186" s="6"/>
      <c r="L186" s="6"/>
      <c r="M186" s="6">
        <v>1.05</v>
      </c>
      <c r="N186" s="6">
        <v>1.38</v>
      </c>
      <c r="O186" s="6">
        <v>72.4</v>
      </c>
      <c r="P186" s="5">
        <v>108.6</v>
      </c>
      <c r="Q186" s="5">
        <v>14</v>
      </c>
      <c r="R186" s="5">
        <v>21</v>
      </c>
      <c r="S186" s="5">
        <v>10</v>
      </c>
      <c r="T186" s="5">
        <v>12</v>
      </c>
      <c r="U186" s="5">
        <v>0.31</v>
      </c>
      <c r="V186" s="5">
        <v>0.63</v>
      </c>
      <c r="W186" s="5">
        <v>0.08</v>
      </c>
      <c r="X186" s="5">
        <v>1.12</v>
      </c>
      <c r="Y186" s="5">
        <v>0.02</v>
      </c>
      <c r="Z186" s="5">
        <v>0.04</v>
      </c>
      <c r="AA186" s="5">
        <v>0.07</v>
      </c>
      <c r="AB186" s="5">
        <v>0.1</v>
      </c>
      <c r="AC186" s="5">
        <v>0</v>
      </c>
      <c r="AD186" s="5">
        <v>0</v>
      </c>
      <c r="AE186" s="5">
        <v>67.2</v>
      </c>
      <c r="AF186" s="5">
        <v>75.4</v>
      </c>
    </row>
    <row r="187" spans="1:32" ht="38.25" customHeight="1">
      <c r="A187" s="6">
        <v>338</v>
      </c>
      <c r="B187" s="7" t="s">
        <v>108</v>
      </c>
      <c r="C187" s="6">
        <v>0.15</v>
      </c>
      <c r="D187" s="6">
        <v>0.15</v>
      </c>
      <c r="E187" s="6">
        <v>0.6</v>
      </c>
      <c r="F187" s="6">
        <v>0.6</v>
      </c>
      <c r="G187" s="6"/>
      <c r="H187" s="6">
        <v>0</v>
      </c>
      <c r="I187" s="6">
        <v>0.6</v>
      </c>
      <c r="J187" s="6">
        <v>0.6</v>
      </c>
      <c r="K187" s="6">
        <v>0.4</v>
      </c>
      <c r="L187" s="6"/>
      <c r="M187" s="6">
        <v>14.7</v>
      </c>
      <c r="N187" s="6">
        <v>14.7</v>
      </c>
      <c r="O187" s="6">
        <v>70.3</v>
      </c>
      <c r="P187" s="5">
        <v>70.3</v>
      </c>
      <c r="Q187" s="5">
        <v>19</v>
      </c>
      <c r="R187" s="5">
        <v>19</v>
      </c>
      <c r="S187" s="5">
        <v>16</v>
      </c>
      <c r="T187" s="5">
        <v>16</v>
      </c>
      <c r="U187" s="5">
        <v>12</v>
      </c>
      <c r="V187" s="5">
        <v>12</v>
      </c>
      <c r="W187" s="5">
        <v>2.3</v>
      </c>
      <c r="X187" s="5">
        <v>2.3</v>
      </c>
      <c r="Y187" s="5">
        <v>0.02</v>
      </c>
      <c r="Z187" s="5">
        <v>0.02</v>
      </c>
      <c r="AA187" s="5">
        <v>0.03</v>
      </c>
      <c r="AB187" s="5">
        <v>0.03</v>
      </c>
      <c r="AC187" s="5">
        <v>5</v>
      </c>
      <c r="AD187" s="5">
        <v>5</v>
      </c>
      <c r="AE187" s="5">
        <v>0.1</v>
      </c>
      <c r="AF187" s="5">
        <v>0.1</v>
      </c>
    </row>
    <row r="188" spans="1:32" ht="43.5" customHeight="1">
      <c r="A188" s="8"/>
      <c r="B188" s="13" t="s">
        <v>25</v>
      </c>
      <c r="C188" s="14"/>
      <c r="D188" s="14"/>
      <c r="E188" s="14">
        <f aca="true" t="shared" si="30" ref="E188:AF188">SUM(E182:E187)</f>
        <v>20.6</v>
      </c>
      <c r="F188" s="14">
        <f t="shared" si="30"/>
        <v>26.130000000000003</v>
      </c>
      <c r="G188" s="18">
        <f t="shared" si="30"/>
        <v>0</v>
      </c>
      <c r="H188" s="14">
        <f t="shared" si="30"/>
        <v>4.07</v>
      </c>
      <c r="I188" s="14">
        <f t="shared" si="30"/>
        <v>15.97</v>
      </c>
      <c r="J188" s="14">
        <f t="shared" si="30"/>
        <v>19.880000000000003</v>
      </c>
      <c r="K188" s="14">
        <f t="shared" si="30"/>
        <v>23.4</v>
      </c>
      <c r="L188" s="18">
        <f t="shared" si="30"/>
        <v>0</v>
      </c>
      <c r="M188" s="14">
        <f t="shared" si="30"/>
        <v>112.05</v>
      </c>
      <c r="N188" s="14">
        <f t="shared" si="30"/>
        <v>131.18</v>
      </c>
      <c r="O188" s="14">
        <f t="shared" si="30"/>
        <v>576.71</v>
      </c>
      <c r="P188" s="15">
        <f t="shared" si="30"/>
        <v>709.68</v>
      </c>
      <c r="Q188" s="15">
        <f t="shared" si="30"/>
        <v>246.2</v>
      </c>
      <c r="R188" s="19">
        <f t="shared" si="30"/>
        <v>260.4</v>
      </c>
      <c r="S188" s="15">
        <f t="shared" si="30"/>
        <v>290.65</v>
      </c>
      <c r="T188" s="15">
        <f t="shared" si="30"/>
        <v>292.67</v>
      </c>
      <c r="U188" s="15">
        <f t="shared" si="30"/>
        <v>57.21</v>
      </c>
      <c r="V188" s="19">
        <f t="shared" si="30"/>
        <v>58.03</v>
      </c>
      <c r="W188" s="15">
        <f t="shared" si="30"/>
        <v>3.4</v>
      </c>
      <c r="X188" s="15">
        <f t="shared" si="30"/>
        <v>4.442</v>
      </c>
      <c r="Y188" s="15">
        <f t="shared" si="30"/>
        <v>0.12000000000000001</v>
      </c>
      <c r="Z188" s="15">
        <f t="shared" si="30"/>
        <v>0.142</v>
      </c>
      <c r="AA188" s="15">
        <f t="shared" si="30"/>
        <v>0.51</v>
      </c>
      <c r="AB188" s="15">
        <f t="shared" si="30"/>
        <v>0.542</v>
      </c>
      <c r="AC188" s="15">
        <f t="shared" si="30"/>
        <v>22.5</v>
      </c>
      <c r="AD188" s="15">
        <f t="shared" si="30"/>
        <v>22.5</v>
      </c>
      <c r="AE188" s="15">
        <f t="shared" si="30"/>
        <v>68.39999999999999</v>
      </c>
      <c r="AF188" s="15">
        <f t="shared" si="30"/>
        <v>78.3</v>
      </c>
    </row>
    <row r="189" spans="1:32" s="45" customFormat="1" ht="43.5" customHeight="1">
      <c r="A189" s="98" t="s">
        <v>26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87"/>
    </row>
    <row r="190" spans="1:32" ht="54" customHeight="1">
      <c r="A190" s="3">
        <v>29</v>
      </c>
      <c r="B190" s="7" t="s">
        <v>84</v>
      </c>
      <c r="C190" s="6">
        <v>200</v>
      </c>
      <c r="D190" s="6">
        <v>250</v>
      </c>
      <c r="E190" s="6">
        <v>1.4</v>
      </c>
      <c r="F190" s="6">
        <v>1.75</v>
      </c>
      <c r="G190" s="6">
        <v>1.4</v>
      </c>
      <c r="H190" s="6">
        <v>2.1</v>
      </c>
      <c r="I190" s="6">
        <v>3.91</v>
      </c>
      <c r="J190" s="6">
        <v>4.89</v>
      </c>
      <c r="K190" s="6">
        <v>4.1</v>
      </c>
      <c r="L190" s="6">
        <v>6.1</v>
      </c>
      <c r="M190" s="6">
        <v>6.79</v>
      </c>
      <c r="N190" s="6">
        <v>8.49</v>
      </c>
      <c r="O190" s="6">
        <v>67.8</v>
      </c>
      <c r="P190" s="5">
        <v>84.75</v>
      </c>
      <c r="Q190" s="5">
        <v>39</v>
      </c>
      <c r="R190" s="5">
        <v>59</v>
      </c>
      <c r="S190" s="5">
        <v>38</v>
      </c>
      <c r="T190" s="5">
        <v>57</v>
      </c>
      <c r="U190" s="5">
        <v>16</v>
      </c>
      <c r="V190" s="5">
        <v>24</v>
      </c>
      <c r="W190" s="5">
        <v>0.7</v>
      </c>
      <c r="X190" s="5">
        <v>1.1</v>
      </c>
      <c r="Y190" s="5">
        <v>0.04</v>
      </c>
      <c r="Z190" s="5">
        <v>0.06</v>
      </c>
      <c r="AA190" s="5">
        <v>0.06</v>
      </c>
      <c r="AB190" s="5">
        <v>0.09</v>
      </c>
      <c r="AC190" s="5">
        <v>12.9</v>
      </c>
      <c r="AD190" s="5">
        <v>19.4</v>
      </c>
      <c r="AE190" s="5">
        <v>0.3</v>
      </c>
      <c r="AF190" s="5">
        <v>0.5</v>
      </c>
    </row>
    <row r="191" spans="1:33" ht="36.75" customHeight="1">
      <c r="A191" s="6">
        <v>35</v>
      </c>
      <c r="B191" s="7" t="s">
        <v>78</v>
      </c>
      <c r="C191" s="6">
        <v>210</v>
      </c>
      <c r="D191" s="6">
        <v>260</v>
      </c>
      <c r="E191" s="21">
        <v>20.3</v>
      </c>
      <c r="F191" s="21">
        <v>25.38</v>
      </c>
      <c r="G191" s="21">
        <v>14.17</v>
      </c>
      <c r="H191" s="21">
        <v>17.74</v>
      </c>
      <c r="I191" s="21">
        <v>17</v>
      </c>
      <c r="J191" s="21">
        <v>21.25</v>
      </c>
      <c r="K191" s="21">
        <v>0.49</v>
      </c>
      <c r="L191" s="21">
        <v>0.67</v>
      </c>
      <c r="M191" s="21">
        <v>35.69</v>
      </c>
      <c r="N191" s="21">
        <v>44.61</v>
      </c>
      <c r="O191" s="21">
        <v>377</v>
      </c>
      <c r="P191" s="22">
        <v>471.25</v>
      </c>
      <c r="Q191" s="22">
        <v>28.5</v>
      </c>
      <c r="R191" s="22">
        <v>35.59</v>
      </c>
      <c r="S191" s="21">
        <v>135.2</v>
      </c>
      <c r="T191" s="21">
        <v>155.3</v>
      </c>
      <c r="U191" s="22">
        <v>14.4</v>
      </c>
      <c r="V191" s="22">
        <v>14.4</v>
      </c>
      <c r="W191" s="22">
        <v>1.5</v>
      </c>
      <c r="X191" s="22">
        <v>1.9</v>
      </c>
      <c r="Y191" s="22">
        <v>0.06</v>
      </c>
      <c r="Z191" s="22">
        <v>0.07</v>
      </c>
      <c r="AA191" s="22">
        <v>0.01</v>
      </c>
      <c r="AB191" s="22">
        <v>0.02</v>
      </c>
      <c r="AC191" s="22">
        <v>1.5</v>
      </c>
      <c r="AD191" s="22">
        <v>1.67</v>
      </c>
      <c r="AE191" s="22">
        <v>1.6</v>
      </c>
      <c r="AF191" s="22">
        <v>1.93</v>
      </c>
      <c r="AG191" s="5"/>
    </row>
    <row r="192" spans="1:32" ht="33" customHeight="1" hidden="1">
      <c r="A192" s="6">
        <v>8</v>
      </c>
      <c r="B192" s="16" t="s">
        <v>75</v>
      </c>
      <c r="C192" s="6">
        <v>200</v>
      </c>
      <c r="D192" s="6">
        <v>200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20.2</v>
      </c>
      <c r="N192" s="6">
        <v>20.2</v>
      </c>
      <c r="O192" s="6">
        <v>92</v>
      </c>
      <c r="P192" s="5">
        <v>92</v>
      </c>
      <c r="Q192" s="5">
        <v>14</v>
      </c>
      <c r="R192" s="5">
        <v>14</v>
      </c>
      <c r="S192" s="5">
        <v>14</v>
      </c>
      <c r="T192" s="5">
        <v>14</v>
      </c>
      <c r="U192" s="5">
        <v>8</v>
      </c>
      <c r="V192" s="5">
        <v>8</v>
      </c>
      <c r="W192" s="5">
        <v>2.8</v>
      </c>
      <c r="X192" s="5">
        <v>2.8</v>
      </c>
      <c r="Y192" s="5">
        <v>0.022</v>
      </c>
      <c r="Z192" s="5">
        <v>0.022</v>
      </c>
      <c r="AA192" s="5">
        <v>0.022</v>
      </c>
      <c r="AB192" s="5">
        <v>0.022</v>
      </c>
      <c r="AC192" s="5">
        <v>4</v>
      </c>
      <c r="AD192" s="5">
        <v>4</v>
      </c>
      <c r="AE192" s="5">
        <v>0.2</v>
      </c>
      <c r="AF192" s="5">
        <v>0.2</v>
      </c>
    </row>
    <row r="193" spans="1:32" ht="48" customHeight="1">
      <c r="A193" s="8" t="s">
        <v>103</v>
      </c>
      <c r="B193" s="7" t="s">
        <v>102</v>
      </c>
      <c r="C193" s="6">
        <v>40</v>
      </c>
      <c r="D193" s="6">
        <v>50</v>
      </c>
      <c r="E193" s="6">
        <v>2.24</v>
      </c>
      <c r="F193" s="6">
        <v>3.07</v>
      </c>
      <c r="G193" s="6"/>
      <c r="H193" s="6"/>
      <c r="I193" s="6">
        <v>0.8</v>
      </c>
      <c r="J193" s="6">
        <v>1.07</v>
      </c>
      <c r="K193" s="6"/>
      <c r="L193" s="6"/>
      <c r="M193" s="6">
        <v>16.7</v>
      </c>
      <c r="N193" s="6">
        <v>20.9</v>
      </c>
      <c r="O193" s="6">
        <v>85.7</v>
      </c>
      <c r="P193" s="5">
        <v>107.2</v>
      </c>
      <c r="Q193" s="5">
        <v>9.2</v>
      </c>
      <c r="R193" s="5">
        <v>13.8</v>
      </c>
      <c r="S193" s="5">
        <v>42.4</v>
      </c>
      <c r="T193" s="5">
        <v>63.6</v>
      </c>
      <c r="U193" s="5">
        <v>10</v>
      </c>
      <c r="V193" s="5">
        <v>15</v>
      </c>
      <c r="W193" s="5">
        <v>1.24</v>
      </c>
      <c r="X193" s="5">
        <v>1.86</v>
      </c>
      <c r="Y193" s="5">
        <v>0.04</v>
      </c>
      <c r="Z193" s="5">
        <v>0.07</v>
      </c>
      <c r="AA193" s="5">
        <v>0.04</v>
      </c>
      <c r="AB193" s="5">
        <v>0.05</v>
      </c>
      <c r="AC193" s="5">
        <v>0</v>
      </c>
      <c r="AD193" s="5">
        <v>0</v>
      </c>
      <c r="AE193" s="5">
        <v>1.2</v>
      </c>
      <c r="AF193" s="5">
        <v>1.82</v>
      </c>
    </row>
    <row r="194" spans="1:32" ht="33.75" customHeight="1">
      <c r="A194" s="6">
        <v>8</v>
      </c>
      <c r="B194" s="16" t="s">
        <v>27</v>
      </c>
      <c r="C194" s="6">
        <v>200</v>
      </c>
      <c r="D194" s="6">
        <v>200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20.2</v>
      </c>
      <c r="N194" s="6">
        <v>20.2</v>
      </c>
      <c r="O194" s="6">
        <v>92</v>
      </c>
      <c r="P194" s="5">
        <v>92</v>
      </c>
      <c r="Q194" s="5">
        <v>14</v>
      </c>
      <c r="R194" s="5">
        <v>14</v>
      </c>
      <c r="S194" s="5">
        <v>14</v>
      </c>
      <c r="T194" s="5">
        <v>14</v>
      </c>
      <c r="U194" s="5">
        <v>8</v>
      </c>
      <c r="V194" s="5">
        <v>8</v>
      </c>
      <c r="W194" s="5">
        <v>2.8</v>
      </c>
      <c r="X194" s="5">
        <v>2.8</v>
      </c>
      <c r="Y194" s="5">
        <v>0.022</v>
      </c>
      <c r="Z194" s="5">
        <v>0.022</v>
      </c>
      <c r="AA194" s="5">
        <v>0.022</v>
      </c>
      <c r="AB194" s="5">
        <v>0.022</v>
      </c>
      <c r="AC194" s="5">
        <v>4</v>
      </c>
      <c r="AD194" s="5">
        <v>4</v>
      </c>
      <c r="AE194" s="5">
        <v>0.2</v>
      </c>
      <c r="AF194" s="5">
        <v>0.2</v>
      </c>
    </row>
    <row r="195" spans="1:32" ht="33.75" customHeight="1">
      <c r="A195" s="23">
        <v>10</v>
      </c>
      <c r="B195" s="24" t="s">
        <v>135</v>
      </c>
      <c r="C195" s="25">
        <v>30</v>
      </c>
      <c r="D195" s="25">
        <v>30</v>
      </c>
      <c r="E195" s="26">
        <v>1.3</v>
      </c>
      <c r="F195" s="26">
        <v>1.3</v>
      </c>
      <c r="G195" s="26">
        <v>3.11</v>
      </c>
      <c r="H195" s="26">
        <v>3.11</v>
      </c>
      <c r="I195" s="26">
        <v>5.4</v>
      </c>
      <c r="J195" s="26">
        <v>5.4</v>
      </c>
      <c r="K195" s="26">
        <v>5</v>
      </c>
      <c r="L195" s="26">
        <v>5</v>
      </c>
      <c r="M195" s="26">
        <v>18.9</v>
      </c>
      <c r="N195" s="26">
        <v>18.9</v>
      </c>
      <c r="O195" s="26">
        <v>129</v>
      </c>
      <c r="P195" s="27">
        <v>129</v>
      </c>
      <c r="Q195" s="27">
        <v>12.87</v>
      </c>
      <c r="R195" s="27">
        <v>12.87</v>
      </c>
      <c r="S195" s="26">
        <v>32</v>
      </c>
      <c r="T195" s="26">
        <v>32</v>
      </c>
      <c r="U195" s="27">
        <v>20</v>
      </c>
      <c r="V195" s="27">
        <v>20</v>
      </c>
      <c r="W195" s="27">
        <v>0.04</v>
      </c>
      <c r="X195" s="27">
        <v>0.04</v>
      </c>
      <c r="Y195" s="27">
        <v>0.09</v>
      </c>
      <c r="Z195" s="27">
        <v>0.09</v>
      </c>
      <c r="AA195" s="27">
        <v>2.3</v>
      </c>
      <c r="AB195" s="27">
        <v>2.3</v>
      </c>
      <c r="AC195" s="27">
        <v>0.8</v>
      </c>
      <c r="AD195" s="27">
        <v>0.8</v>
      </c>
      <c r="AE195" s="27">
        <v>1.2</v>
      </c>
      <c r="AF195" s="27">
        <v>1.2</v>
      </c>
    </row>
    <row r="196" spans="1:32" ht="47.25" customHeight="1">
      <c r="A196" s="28"/>
      <c r="B196" s="29" t="s">
        <v>25</v>
      </c>
      <c r="C196" s="14"/>
      <c r="D196" s="14"/>
      <c r="E196" s="30">
        <f aca="true" t="shared" si="31" ref="E196:M196">E190+E191+E192+E193+E194+E195</f>
        <v>25.24</v>
      </c>
      <c r="F196" s="30">
        <f t="shared" si="31"/>
        <v>31.5</v>
      </c>
      <c r="G196" s="30">
        <f t="shared" si="31"/>
        <v>18.68</v>
      </c>
      <c r="H196" s="30">
        <f t="shared" si="31"/>
        <v>22.95</v>
      </c>
      <c r="I196" s="30">
        <f t="shared" si="31"/>
        <v>27.11</v>
      </c>
      <c r="J196" s="30">
        <f t="shared" si="31"/>
        <v>32.61</v>
      </c>
      <c r="K196" s="30">
        <f t="shared" si="31"/>
        <v>9.59</v>
      </c>
      <c r="L196" s="30">
        <f t="shared" si="31"/>
        <v>11.77</v>
      </c>
      <c r="M196" s="30">
        <f t="shared" si="31"/>
        <v>118.47999999999999</v>
      </c>
      <c r="N196" s="30">
        <f>N190+N192+N193+N194+N195</f>
        <v>88.69</v>
      </c>
      <c r="O196" s="30">
        <f aca="true" t="shared" si="32" ref="O196:AF196">O190+O191+O192+O193+O194+O195</f>
        <v>843.5</v>
      </c>
      <c r="P196" s="31">
        <f t="shared" si="32"/>
        <v>976.2</v>
      </c>
      <c r="Q196" s="31">
        <f t="shared" si="32"/>
        <v>117.57000000000001</v>
      </c>
      <c r="R196" s="31">
        <f t="shared" si="32"/>
        <v>149.26</v>
      </c>
      <c r="S196" s="30">
        <f t="shared" si="32"/>
        <v>275.6</v>
      </c>
      <c r="T196" s="30">
        <f t="shared" si="32"/>
        <v>335.90000000000003</v>
      </c>
      <c r="U196" s="31">
        <f t="shared" si="32"/>
        <v>76.4</v>
      </c>
      <c r="V196" s="31">
        <f t="shared" si="32"/>
        <v>89.4</v>
      </c>
      <c r="W196" s="31">
        <f t="shared" si="32"/>
        <v>9.079999999999998</v>
      </c>
      <c r="X196" s="31">
        <f t="shared" si="32"/>
        <v>10.5</v>
      </c>
      <c r="Y196" s="31">
        <f t="shared" si="32"/>
        <v>0.274</v>
      </c>
      <c r="Z196" s="31">
        <f t="shared" si="32"/>
        <v>0.33399999999999996</v>
      </c>
      <c r="AA196" s="31">
        <f t="shared" si="32"/>
        <v>2.4539999999999997</v>
      </c>
      <c r="AB196" s="31">
        <f t="shared" si="32"/>
        <v>2.504</v>
      </c>
      <c r="AC196" s="30">
        <f t="shared" si="32"/>
        <v>23.2</v>
      </c>
      <c r="AD196" s="30">
        <f t="shared" si="32"/>
        <v>29.87</v>
      </c>
      <c r="AE196" s="31">
        <f t="shared" si="32"/>
        <v>4.7</v>
      </c>
      <c r="AF196" s="31">
        <f t="shared" si="32"/>
        <v>5.8500000000000005</v>
      </c>
    </row>
    <row r="197" spans="1:32" ht="74.25" customHeight="1">
      <c r="A197" s="6"/>
      <c r="B197" s="63" t="s">
        <v>32</v>
      </c>
      <c r="C197" s="14"/>
      <c r="D197" s="14"/>
      <c r="E197" s="14">
        <f>E188+E196</f>
        <v>45.84</v>
      </c>
      <c r="F197" s="14">
        <f>F188+F196</f>
        <v>57.63</v>
      </c>
      <c r="G197" s="18">
        <f>G188+G196</f>
        <v>18.68</v>
      </c>
      <c r="H197" s="14">
        <f>H188+H196</f>
        <v>27.02</v>
      </c>
      <c r="I197" s="14">
        <f>I196+I188</f>
        <v>43.08</v>
      </c>
      <c r="J197" s="14">
        <f>K188+K196</f>
        <v>32.989999999999995</v>
      </c>
      <c r="K197" s="14">
        <f aca="true" t="shared" si="33" ref="K197:AF197">K188+K196</f>
        <v>32.989999999999995</v>
      </c>
      <c r="L197" s="18">
        <f t="shared" si="33"/>
        <v>11.77</v>
      </c>
      <c r="M197" s="14">
        <f t="shared" si="33"/>
        <v>230.52999999999997</v>
      </c>
      <c r="N197" s="14">
        <f t="shared" si="33"/>
        <v>219.87</v>
      </c>
      <c r="O197" s="14">
        <f t="shared" si="33"/>
        <v>1420.21</v>
      </c>
      <c r="P197" s="15">
        <f t="shared" si="33"/>
        <v>1685.88</v>
      </c>
      <c r="Q197" s="15">
        <f t="shared" si="33"/>
        <v>363.77</v>
      </c>
      <c r="R197" s="19">
        <f t="shared" si="33"/>
        <v>409.65999999999997</v>
      </c>
      <c r="S197" s="15">
        <f t="shared" si="33"/>
        <v>566.25</v>
      </c>
      <c r="T197" s="15">
        <f t="shared" si="33"/>
        <v>628.57</v>
      </c>
      <c r="U197" s="31">
        <f t="shared" si="33"/>
        <v>133.61</v>
      </c>
      <c r="V197" s="31">
        <f t="shared" si="33"/>
        <v>147.43</v>
      </c>
      <c r="W197" s="31">
        <f t="shared" si="33"/>
        <v>12.479999999999999</v>
      </c>
      <c r="X197" s="31">
        <f t="shared" si="33"/>
        <v>14.942</v>
      </c>
      <c r="Y197" s="15">
        <f t="shared" si="33"/>
        <v>0.394</v>
      </c>
      <c r="Z197" s="15">
        <f t="shared" si="33"/>
        <v>0.476</v>
      </c>
      <c r="AA197" s="15">
        <f t="shared" si="33"/>
        <v>2.9639999999999995</v>
      </c>
      <c r="AB197" s="15">
        <f t="shared" si="33"/>
        <v>3.0460000000000003</v>
      </c>
      <c r="AC197" s="15">
        <f t="shared" si="33"/>
        <v>45.7</v>
      </c>
      <c r="AD197" s="15">
        <f t="shared" si="33"/>
        <v>52.370000000000005</v>
      </c>
      <c r="AE197" s="15">
        <f t="shared" si="33"/>
        <v>73.1</v>
      </c>
      <c r="AF197" s="15">
        <f t="shared" si="33"/>
        <v>84.14999999999999</v>
      </c>
    </row>
    <row r="198" spans="1:32" ht="86.25" customHeight="1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</row>
    <row r="199" spans="1:32" ht="30" customHeight="1">
      <c r="A199" s="81" t="s">
        <v>141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</row>
    <row r="200" spans="1:32" ht="27.75" customHeight="1">
      <c r="A200" s="87" t="s">
        <v>0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</row>
    <row r="201" spans="1:32" ht="14.25" customHeight="1">
      <c r="A201" s="84" t="s">
        <v>1</v>
      </c>
      <c r="B201" s="88" t="s">
        <v>2</v>
      </c>
      <c r="C201" s="84" t="s">
        <v>3</v>
      </c>
      <c r="D201" s="84"/>
      <c r="E201" s="84" t="s">
        <v>4</v>
      </c>
      <c r="F201" s="84"/>
      <c r="G201" s="84"/>
      <c r="H201" s="84"/>
      <c r="I201" s="84"/>
      <c r="J201" s="84"/>
      <c r="K201" s="84"/>
      <c r="L201" s="84"/>
      <c r="M201" s="84"/>
      <c r="N201" s="84"/>
      <c r="O201" s="84" t="s">
        <v>40</v>
      </c>
      <c r="P201" s="84"/>
      <c r="Q201" s="88" t="s">
        <v>6</v>
      </c>
      <c r="R201" s="88"/>
      <c r="S201" s="88"/>
      <c r="T201" s="88"/>
      <c r="U201" s="88"/>
      <c r="V201" s="88"/>
      <c r="W201" s="88"/>
      <c r="X201" s="88"/>
      <c r="Y201" s="82" t="s">
        <v>7</v>
      </c>
      <c r="Z201" s="82"/>
      <c r="AA201" s="82"/>
      <c r="AB201" s="82"/>
      <c r="AC201" s="82"/>
      <c r="AD201" s="82"/>
      <c r="AE201" s="82"/>
      <c r="AF201" s="82"/>
    </row>
    <row r="202" spans="1:32" ht="17.25" customHeight="1">
      <c r="A202" s="84"/>
      <c r="B202" s="88"/>
      <c r="C202" s="84" t="s">
        <v>68</v>
      </c>
      <c r="D202" s="84" t="s">
        <v>69</v>
      </c>
      <c r="E202" s="83" t="s">
        <v>8</v>
      </c>
      <c r="F202" s="83"/>
      <c r="G202" s="83"/>
      <c r="H202" s="83"/>
      <c r="I202" s="83" t="s">
        <v>9</v>
      </c>
      <c r="J202" s="83"/>
      <c r="K202" s="83"/>
      <c r="L202" s="83"/>
      <c r="M202" s="84" t="s">
        <v>10</v>
      </c>
      <c r="N202" s="84"/>
      <c r="O202" s="84"/>
      <c r="P202" s="84"/>
      <c r="Q202" s="82" t="s">
        <v>11</v>
      </c>
      <c r="R202" s="82"/>
      <c r="S202" s="82" t="s">
        <v>12</v>
      </c>
      <c r="T202" s="82"/>
      <c r="U202" s="82" t="s">
        <v>13</v>
      </c>
      <c r="V202" s="82"/>
      <c r="W202" s="82" t="s">
        <v>14</v>
      </c>
      <c r="X202" s="82"/>
      <c r="Y202" s="82" t="s">
        <v>15</v>
      </c>
      <c r="Z202" s="82"/>
      <c r="AA202" s="82" t="s">
        <v>16</v>
      </c>
      <c r="AB202" s="82"/>
      <c r="AC202" s="82" t="s">
        <v>17</v>
      </c>
      <c r="AD202" s="82"/>
      <c r="AE202" s="82" t="s">
        <v>18</v>
      </c>
      <c r="AF202" s="82"/>
    </row>
    <row r="203" spans="1:32" ht="33" customHeight="1">
      <c r="A203" s="84"/>
      <c r="B203" s="88"/>
      <c r="C203" s="84"/>
      <c r="D203" s="84"/>
      <c r="E203" s="83" t="s">
        <v>19</v>
      </c>
      <c r="F203" s="83"/>
      <c r="G203" s="84" t="s">
        <v>20</v>
      </c>
      <c r="H203" s="84"/>
      <c r="I203" s="83" t="s">
        <v>19</v>
      </c>
      <c r="J203" s="83"/>
      <c r="K203" s="84" t="s">
        <v>21</v>
      </c>
      <c r="L203" s="84"/>
      <c r="M203" s="84"/>
      <c r="N203" s="84"/>
      <c r="O203" s="84"/>
      <c r="P203" s="84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</row>
    <row r="204" spans="1:32" ht="46.5" customHeight="1">
      <c r="A204" s="84"/>
      <c r="B204" s="88"/>
      <c r="C204" s="84"/>
      <c r="D204" s="84"/>
      <c r="E204" s="3" t="s">
        <v>66</v>
      </c>
      <c r="F204" s="3" t="s">
        <v>67</v>
      </c>
      <c r="G204" s="3" t="s">
        <v>22</v>
      </c>
      <c r="H204" s="3" t="s">
        <v>23</v>
      </c>
      <c r="I204" s="3" t="s">
        <v>66</v>
      </c>
      <c r="J204" s="3" t="s">
        <v>67</v>
      </c>
      <c r="K204" s="3" t="s">
        <v>22</v>
      </c>
      <c r="L204" s="3" t="s">
        <v>23</v>
      </c>
      <c r="M204" s="3" t="s">
        <v>66</v>
      </c>
      <c r="N204" s="3" t="s">
        <v>67</v>
      </c>
      <c r="O204" s="3" t="s">
        <v>66</v>
      </c>
      <c r="P204" s="3" t="s">
        <v>67</v>
      </c>
      <c r="Q204" s="3" t="s">
        <v>66</v>
      </c>
      <c r="R204" s="3" t="s">
        <v>67</v>
      </c>
      <c r="S204" s="3" t="s">
        <v>66</v>
      </c>
      <c r="T204" s="3" t="s">
        <v>67</v>
      </c>
      <c r="U204" s="3" t="s">
        <v>66</v>
      </c>
      <c r="V204" s="3" t="s">
        <v>67</v>
      </c>
      <c r="W204" s="3" t="s">
        <v>66</v>
      </c>
      <c r="X204" s="3" t="s">
        <v>67</v>
      </c>
      <c r="Y204" s="3" t="s">
        <v>66</v>
      </c>
      <c r="Z204" s="3" t="s">
        <v>67</v>
      </c>
      <c r="AA204" s="3" t="s">
        <v>66</v>
      </c>
      <c r="AB204" s="3" t="s">
        <v>67</v>
      </c>
      <c r="AC204" s="3" t="s">
        <v>66</v>
      </c>
      <c r="AD204" s="3" t="s">
        <v>67</v>
      </c>
      <c r="AE204" s="3" t="s">
        <v>66</v>
      </c>
      <c r="AF204" s="3" t="s">
        <v>67</v>
      </c>
    </row>
    <row r="205" spans="1:32" ht="22.5" customHeight="1">
      <c r="A205" s="8" t="s">
        <v>103</v>
      </c>
      <c r="B205" s="7" t="s">
        <v>102</v>
      </c>
      <c r="C205" s="6">
        <v>20</v>
      </c>
      <c r="D205" s="6">
        <v>50</v>
      </c>
      <c r="E205" s="6">
        <v>1.2</v>
      </c>
      <c r="F205" s="6">
        <v>3.07</v>
      </c>
      <c r="G205" s="6"/>
      <c r="H205" s="6"/>
      <c r="I205" s="6">
        <v>0.4</v>
      </c>
      <c r="J205" s="6">
        <v>1.07</v>
      </c>
      <c r="K205" s="6"/>
      <c r="L205" s="6"/>
      <c r="M205" s="6">
        <v>8.35</v>
      </c>
      <c r="N205" s="6">
        <v>20.9</v>
      </c>
      <c r="O205" s="6">
        <v>42.85</v>
      </c>
      <c r="P205" s="5">
        <v>107.2</v>
      </c>
      <c r="Q205" s="5">
        <v>9.2</v>
      </c>
      <c r="R205" s="5">
        <v>13.8</v>
      </c>
      <c r="S205" s="5">
        <v>42.4</v>
      </c>
      <c r="T205" s="5">
        <v>63.6</v>
      </c>
      <c r="U205" s="5">
        <v>10</v>
      </c>
      <c r="V205" s="5">
        <v>15</v>
      </c>
      <c r="W205" s="5">
        <v>1.24</v>
      </c>
      <c r="X205" s="5">
        <v>1.86</v>
      </c>
      <c r="Y205" s="5">
        <v>0.04</v>
      </c>
      <c r="Z205" s="5">
        <v>0.07</v>
      </c>
      <c r="AA205" s="5" t="s">
        <v>53</v>
      </c>
      <c r="AB205" s="5">
        <v>0.05</v>
      </c>
      <c r="AC205" s="5">
        <v>0</v>
      </c>
      <c r="AD205" s="5">
        <v>0</v>
      </c>
      <c r="AE205" s="5">
        <v>1.2</v>
      </c>
      <c r="AF205" s="5">
        <v>1.82</v>
      </c>
    </row>
    <row r="206" spans="1:32" ht="38.25" customHeight="1">
      <c r="A206" s="6">
        <v>19</v>
      </c>
      <c r="B206" s="7" t="s">
        <v>81</v>
      </c>
      <c r="C206" s="3">
        <v>150</v>
      </c>
      <c r="D206" s="3">
        <v>200</v>
      </c>
      <c r="E206" s="6">
        <v>2.38</v>
      </c>
      <c r="F206" s="6">
        <v>4.76</v>
      </c>
      <c r="G206" s="6">
        <v>2.5</v>
      </c>
      <c r="H206" s="6">
        <v>3.7</v>
      </c>
      <c r="I206" s="6">
        <v>5.26</v>
      </c>
      <c r="J206" s="6">
        <v>7.85</v>
      </c>
      <c r="K206" s="6">
        <v>2.5</v>
      </c>
      <c r="L206" s="6">
        <v>3.7</v>
      </c>
      <c r="M206" s="6">
        <v>1.24</v>
      </c>
      <c r="N206" s="6">
        <v>2.35</v>
      </c>
      <c r="O206" s="6">
        <v>162.3</v>
      </c>
      <c r="P206" s="5">
        <v>224.6</v>
      </c>
      <c r="Q206" s="5">
        <v>38</v>
      </c>
      <c r="R206" s="5">
        <v>40.6</v>
      </c>
      <c r="S206" s="5">
        <v>170</v>
      </c>
      <c r="T206" s="5">
        <v>220.2</v>
      </c>
      <c r="U206" s="5">
        <v>25</v>
      </c>
      <c r="V206" s="5">
        <v>39</v>
      </c>
      <c r="W206" s="5">
        <v>1.3</v>
      </c>
      <c r="X206" s="5">
        <v>1.36</v>
      </c>
      <c r="Y206" s="5">
        <v>0.1</v>
      </c>
      <c r="Z206" s="5">
        <v>0.2</v>
      </c>
      <c r="AA206" s="5">
        <v>0.05</v>
      </c>
      <c r="AB206" s="5">
        <v>0.07</v>
      </c>
      <c r="AC206" s="5">
        <v>0</v>
      </c>
      <c r="AD206" s="5">
        <v>0</v>
      </c>
      <c r="AE206" s="5">
        <v>0.005</v>
      </c>
      <c r="AF206" s="5">
        <v>0.005</v>
      </c>
    </row>
    <row r="207" spans="1:32" ht="35.25" customHeight="1">
      <c r="A207" s="6">
        <v>92</v>
      </c>
      <c r="B207" s="7" t="s">
        <v>88</v>
      </c>
      <c r="C207" s="6">
        <v>80</v>
      </c>
      <c r="D207" s="6">
        <v>100</v>
      </c>
      <c r="E207" s="6">
        <v>15.54</v>
      </c>
      <c r="F207" s="6">
        <v>19.43</v>
      </c>
      <c r="G207" s="6">
        <v>0</v>
      </c>
      <c r="H207" s="6">
        <v>0</v>
      </c>
      <c r="I207" s="6">
        <v>0.95</v>
      </c>
      <c r="J207" s="6">
        <v>1.19</v>
      </c>
      <c r="K207" s="6">
        <v>0</v>
      </c>
      <c r="L207" s="6">
        <v>0</v>
      </c>
      <c r="M207" s="6">
        <v>0.25</v>
      </c>
      <c r="N207" s="6">
        <v>0.31</v>
      </c>
      <c r="O207" s="6">
        <v>72</v>
      </c>
      <c r="P207" s="5">
        <v>90</v>
      </c>
      <c r="Q207" s="5">
        <v>7.2</v>
      </c>
      <c r="R207" s="5">
        <v>7.2</v>
      </c>
      <c r="S207" s="5">
        <v>44.5</v>
      </c>
      <c r="T207" s="5">
        <v>44.5</v>
      </c>
      <c r="U207" s="5">
        <v>5.5</v>
      </c>
      <c r="V207" s="5">
        <v>5.5</v>
      </c>
      <c r="W207" s="5">
        <v>0.8</v>
      </c>
      <c r="X207" s="5">
        <v>1.11</v>
      </c>
      <c r="Y207" s="5">
        <v>1.05</v>
      </c>
      <c r="Z207" s="5">
        <v>0.03</v>
      </c>
      <c r="AA207" s="5">
        <v>0.07</v>
      </c>
      <c r="AB207" s="5">
        <v>0.03</v>
      </c>
      <c r="AC207" s="5">
        <v>0.06</v>
      </c>
      <c r="AD207" s="5">
        <v>0</v>
      </c>
      <c r="AE207" s="5">
        <v>0.003</v>
      </c>
      <c r="AF207" s="5">
        <v>0</v>
      </c>
    </row>
    <row r="208" spans="1:32" ht="36.75" customHeight="1">
      <c r="A208" s="6" t="s">
        <v>104</v>
      </c>
      <c r="B208" s="7" t="s">
        <v>101</v>
      </c>
      <c r="C208" s="6">
        <v>20</v>
      </c>
      <c r="D208" s="6">
        <v>20</v>
      </c>
      <c r="E208" s="6">
        <v>1.3</v>
      </c>
      <c r="F208" s="6">
        <v>1.3</v>
      </c>
      <c r="G208" s="6"/>
      <c r="H208" s="6"/>
      <c r="I208" s="6">
        <v>0.24</v>
      </c>
      <c r="J208" s="6">
        <v>0.24</v>
      </c>
      <c r="K208" s="6"/>
      <c r="L208" s="6"/>
      <c r="M208" s="6">
        <v>0.53</v>
      </c>
      <c r="N208" s="6">
        <v>0.53</v>
      </c>
      <c r="O208" s="6">
        <v>36.2</v>
      </c>
      <c r="P208" s="5">
        <v>36.2</v>
      </c>
      <c r="Q208" s="5">
        <v>14</v>
      </c>
      <c r="R208" s="5">
        <v>21</v>
      </c>
      <c r="S208" s="5">
        <v>10</v>
      </c>
      <c r="T208" s="5">
        <v>12</v>
      </c>
      <c r="U208" s="5">
        <v>0.31</v>
      </c>
      <c r="V208" s="5">
        <v>0.63</v>
      </c>
      <c r="W208" s="5">
        <v>0.08</v>
      </c>
      <c r="X208" s="5">
        <v>1.12</v>
      </c>
      <c r="Y208" s="5">
        <v>0.02</v>
      </c>
      <c r="Z208" s="5">
        <v>0.04</v>
      </c>
      <c r="AA208" s="5">
        <v>0.07</v>
      </c>
      <c r="AB208" s="5">
        <v>0.1</v>
      </c>
      <c r="AC208" s="5">
        <v>0</v>
      </c>
      <c r="AD208" s="5">
        <v>0</v>
      </c>
      <c r="AE208" s="5">
        <v>67.2</v>
      </c>
      <c r="AF208" s="5">
        <v>75.4</v>
      </c>
    </row>
    <row r="209" spans="1:32" ht="0.75" customHeight="1">
      <c r="A209" s="8" t="s">
        <v>103</v>
      </c>
      <c r="B209" s="7" t="s">
        <v>102</v>
      </c>
      <c r="C209" s="6">
        <v>40</v>
      </c>
      <c r="D209" s="6">
        <v>50</v>
      </c>
      <c r="E209" s="6">
        <v>2.24</v>
      </c>
      <c r="F209" s="6">
        <v>3.07</v>
      </c>
      <c r="G209" s="6"/>
      <c r="H209" s="6"/>
      <c r="I209" s="6">
        <v>0.8</v>
      </c>
      <c r="J209" s="6">
        <v>1.07</v>
      </c>
      <c r="K209" s="6"/>
      <c r="L209" s="6"/>
      <c r="M209" s="6">
        <v>16.7</v>
      </c>
      <c r="N209" s="6">
        <v>20.9</v>
      </c>
      <c r="O209" s="6">
        <v>85.7</v>
      </c>
      <c r="P209" s="5">
        <v>107.2</v>
      </c>
      <c r="Q209" s="5">
        <v>9.2</v>
      </c>
      <c r="R209" s="5">
        <v>13.8</v>
      </c>
      <c r="S209" s="5">
        <v>42.4</v>
      </c>
      <c r="T209" s="5">
        <v>63.6</v>
      </c>
      <c r="U209" s="5">
        <v>10</v>
      </c>
      <c r="V209" s="5">
        <v>15</v>
      </c>
      <c r="W209" s="5">
        <v>1.24</v>
      </c>
      <c r="X209" s="5">
        <v>1.86</v>
      </c>
      <c r="Y209" s="5">
        <v>0.04</v>
      </c>
      <c r="Z209" s="5">
        <v>0.07</v>
      </c>
      <c r="AA209" s="5" t="s">
        <v>53</v>
      </c>
      <c r="AB209" s="5">
        <v>0.05</v>
      </c>
      <c r="AC209" s="5">
        <v>0</v>
      </c>
      <c r="AD209" s="5">
        <v>0</v>
      </c>
      <c r="AE209" s="5">
        <v>1.2</v>
      </c>
      <c r="AF209" s="5">
        <v>1.82</v>
      </c>
    </row>
    <row r="210" spans="1:32" ht="21" customHeight="1">
      <c r="A210" s="8">
        <v>371</v>
      </c>
      <c r="B210" s="48" t="s">
        <v>41</v>
      </c>
      <c r="C210" s="6">
        <v>50</v>
      </c>
      <c r="D210" s="6">
        <v>60</v>
      </c>
      <c r="E210" s="6">
        <v>1.9</v>
      </c>
      <c r="F210" s="6">
        <v>2.3</v>
      </c>
      <c r="G210" s="6">
        <v>1.9</v>
      </c>
      <c r="H210" s="6">
        <v>2.3</v>
      </c>
      <c r="I210" s="6">
        <v>5.2</v>
      </c>
      <c r="J210" s="6">
        <v>6.4</v>
      </c>
      <c r="K210" s="6">
        <v>5.2</v>
      </c>
      <c r="L210" s="6">
        <v>6.4</v>
      </c>
      <c r="M210" s="6">
        <v>5.7</v>
      </c>
      <c r="N210" s="6">
        <v>7.2</v>
      </c>
      <c r="O210" s="6">
        <v>78</v>
      </c>
      <c r="P210" s="5">
        <v>92</v>
      </c>
      <c r="Q210" s="5">
        <v>68</v>
      </c>
      <c r="R210" s="5">
        <v>73</v>
      </c>
      <c r="S210" s="5">
        <v>46</v>
      </c>
      <c r="T210" s="5">
        <v>58</v>
      </c>
      <c r="U210" s="5">
        <v>6</v>
      </c>
      <c r="V210" s="5">
        <v>9</v>
      </c>
      <c r="W210" s="5">
        <v>0.2</v>
      </c>
      <c r="X210" s="5">
        <v>0.4</v>
      </c>
      <c r="Y210" s="5">
        <v>0.03</v>
      </c>
      <c r="Z210" s="5">
        <v>0.05</v>
      </c>
      <c r="AA210" s="5">
        <v>0.04</v>
      </c>
      <c r="AB210" s="5">
        <v>0.05</v>
      </c>
      <c r="AC210" s="5">
        <v>0</v>
      </c>
      <c r="AD210" s="5">
        <v>0</v>
      </c>
      <c r="AE210" s="5">
        <v>0.2</v>
      </c>
      <c r="AF210" s="5">
        <v>0.4</v>
      </c>
    </row>
    <row r="211" spans="1:32" s="45" customFormat="1" ht="24.75" customHeight="1">
      <c r="A211" s="6">
        <v>45</v>
      </c>
      <c r="B211" s="9" t="s">
        <v>24</v>
      </c>
      <c r="C211" s="3" t="s">
        <v>54</v>
      </c>
      <c r="D211" s="3" t="s">
        <v>55</v>
      </c>
      <c r="E211" s="3">
        <v>0.13</v>
      </c>
      <c r="F211" s="6">
        <v>0.13</v>
      </c>
      <c r="G211" s="6">
        <v>0</v>
      </c>
      <c r="H211" s="6">
        <v>0</v>
      </c>
      <c r="I211" s="6">
        <v>0.02</v>
      </c>
      <c r="J211" s="6">
        <v>0.02</v>
      </c>
      <c r="K211" s="6">
        <v>0.02</v>
      </c>
      <c r="L211" s="6">
        <v>0.02</v>
      </c>
      <c r="M211" s="6">
        <v>15.2</v>
      </c>
      <c r="N211" s="6">
        <v>15.2</v>
      </c>
      <c r="O211" s="6">
        <v>62</v>
      </c>
      <c r="P211" s="5">
        <v>62</v>
      </c>
      <c r="Q211" s="5">
        <v>14.2</v>
      </c>
      <c r="R211" s="5">
        <v>14.2</v>
      </c>
      <c r="S211" s="5">
        <v>4.4</v>
      </c>
      <c r="T211" s="5">
        <v>4.4</v>
      </c>
      <c r="U211" s="5">
        <v>2.4</v>
      </c>
      <c r="V211" s="5">
        <v>2.4</v>
      </c>
      <c r="W211" s="5">
        <v>0.36</v>
      </c>
      <c r="X211" s="5">
        <v>0.36</v>
      </c>
      <c r="Y211" s="10">
        <v>0</v>
      </c>
      <c r="Z211" s="10">
        <v>0</v>
      </c>
      <c r="AA211" s="11">
        <v>0</v>
      </c>
      <c r="AB211" s="10">
        <v>0</v>
      </c>
      <c r="AC211" s="12">
        <v>2.83</v>
      </c>
      <c r="AD211" s="12">
        <v>2.83</v>
      </c>
      <c r="AE211" s="5">
        <v>0.03</v>
      </c>
      <c r="AF211" s="5">
        <v>0.03</v>
      </c>
    </row>
    <row r="212" spans="1:32" ht="39.75" customHeight="1">
      <c r="A212" s="3"/>
      <c r="B212" s="13" t="s">
        <v>38</v>
      </c>
      <c r="C212" s="14"/>
      <c r="D212" s="14"/>
      <c r="E212" s="14">
        <f aca="true" t="shared" si="34" ref="E212:AF212">SUM(E205:E211)</f>
        <v>24.689999999999994</v>
      </c>
      <c r="F212" s="14">
        <f t="shared" si="34"/>
        <v>34.06</v>
      </c>
      <c r="G212" s="14">
        <f t="shared" si="34"/>
        <v>4.4</v>
      </c>
      <c r="H212" s="14">
        <f t="shared" si="34"/>
        <v>6</v>
      </c>
      <c r="I212" s="18">
        <f t="shared" si="34"/>
        <v>12.870000000000001</v>
      </c>
      <c r="J212" s="18">
        <f t="shared" si="34"/>
        <v>17.84</v>
      </c>
      <c r="K212" s="14">
        <f t="shared" si="34"/>
        <v>7.72</v>
      </c>
      <c r="L212" s="14">
        <f t="shared" si="34"/>
        <v>10.120000000000001</v>
      </c>
      <c r="M212" s="14">
        <f t="shared" si="34"/>
        <v>47.97</v>
      </c>
      <c r="N212" s="14">
        <f t="shared" si="34"/>
        <v>67.39</v>
      </c>
      <c r="O212" s="14">
        <f t="shared" si="34"/>
        <v>539.05</v>
      </c>
      <c r="P212" s="15">
        <f t="shared" si="34"/>
        <v>719.2</v>
      </c>
      <c r="Q212" s="15">
        <f t="shared" si="34"/>
        <v>159.8</v>
      </c>
      <c r="R212" s="15">
        <f t="shared" si="34"/>
        <v>183.6</v>
      </c>
      <c r="S212" s="15">
        <f t="shared" si="34"/>
        <v>359.69999999999993</v>
      </c>
      <c r="T212" s="15">
        <f t="shared" si="34"/>
        <v>466.3</v>
      </c>
      <c r="U212" s="15">
        <f t="shared" si="34"/>
        <v>59.21</v>
      </c>
      <c r="V212" s="15">
        <f t="shared" si="34"/>
        <v>86.53</v>
      </c>
      <c r="W212" s="15">
        <f t="shared" si="34"/>
        <v>5.220000000000001</v>
      </c>
      <c r="X212" s="15">
        <f t="shared" si="34"/>
        <v>8.07</v>
      </c>
      <c r="Y212" s="15">
        <f t="shared" si="34"/>
        <v>1.28</v>
      </c>
      <c r="Z212" s="15">
        <f t="shared" si="34"/>
        <v>0.46</v>
      </c>
      <c r="AA212" s="15">
        <f t="shared" si="34"/>
        <v>0.23</v>
      </c>
      <c r="AB212" s="15">
        <f t="shared" si="34"/>
        <v>0.35</v>
      </c>
      <c r="AC212" s="15">
        <f t="shared" si="34"/>
        <v>2.89</v>
      </c>
      <c r="AD212" s="15">
        <f t="shared" si="34"/>
        <v>2.83</v>
      </c>
      <c r="AE212" s="15">
        <f t="shared" si="34"/>
        <v>69.83800000000001</v>
      </c>
      <c r="AF212" s="15">
        <f t="shared" si="34"/>
        <v>79.47500000000001</v>
      </c>
    </row>
    <row r="213" spans="1:32" ht="26.25" customHeight="1">
      <c r="A213" s="80" t="s">
        <v>26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</row>
    <row r="214" spans="1:32" ht="39.75" customHeight="1">
      <c r="A214" s="3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38.25" customHeight="1">
      <c r="A215" s="6" t="s">
        <v>92</v>
      </c>
      <c r="B215" s="7" t="s">
        <v>91</v>
      </c>
      <c r="C215" s="6" t="s">
        <v>89</v>
      </c>
      <c r="D215" s="6" t="s">
        <v>90</v>
      </c>
      <c r="E215" s="6">
        <v>5.83</v>
      </c>
      <c r="F215" s="6">
        <v>7.29</v>
      </c>
      <c r="G215" s="6">
        <v>2.5</v>
      </c>
      <c r="H215" s="6">
        <v>2.5</v>
      </c>
      <c r="I215" s="17">
        <v>4.56</v>
      </c>
      <c r="J215" s="17">
        <v>5.7</v>
      </c>
      <c r="K215" s="6">
        <v>1.9</v>
      </c>
      <c r="L215" s="6">
        <v>1.9</v>
      </c>
      <c r="M215" s="6">
        <v>13.59</v>
      </c>
      <c r="N215" s="6">
        <v>16.99</v>
      </c>
      <c r="O215" s="6">
        <v>118.8</v>
      </c>
      <c r="P215" s="5">
        <v>148.5</v>
      </c>
      <c r="Q215" s="5">
        <v>149.8</v>
      </c>
      <c r="R215" s="5">
        <v>149.8</v>
      </c>
      <c r="S215" s="5">
        <v>85.78</v>
      </c>
      <c r="T215" s="5">
        <v>85.78</v>
      </c>
      <c r="U215" s="5">
        <v>13</v>
      </c>
      <c r="V215" s="5">
        <v>13</v>
      </c>
      <c r="W215" s="5">
        <v>1.27</v>
      </c>
      <c r="X215" s="5">
        <v>1.27</v>
      </c>
      <c r="Y215" s="5">
        <v>0.02</v>
      </c>
      <c r="Z215" s="5">
        <v>0.02</v>
      </c>
      <c r="AA215" s="5">
        <v>0.05</v>
      </c>
      <c r="AB215" s="5">
        <v>0.05</v>
      </c>
      <c r="AC215" s="5">
        <v>0.3</v>
      </c>
      <c r="AD215" s="5">
        <v>0.3</v>
      </c>
      <c r="AE215" s="5">
        <v>0.03</v>
      </c>
      <c r="AF215" s="5">
        <v>0.03</v>
      </c>
    </row>
    <row r="216" spans="1:32" ht="38.25" customHeight="1">
      <c r="A216" s="6">
        <v>11</v>
      </c>
      <c r="B216" s="7" t="s">
        <v>138</v>
      </c>
      <c r="C216" s="6">
        <v>80</v>
      </c>
      <c r="D216" s="6">
        <v>100</v>
      </c>
      <c r="E216" s="6">
        <v>8.8</v>
      </c>
      <c r="F216" s="6">
        <v>10.42</v>
      </c>
      <c r="G216" s="6"/>
      <c r="H216" s="6"/>
      <c r="I216" s="6">
        <v>13.06</v>
      </c>
      <c r="J216" s="6">
        <v>15.23</v>
      </c>
      <c r="K216" s="6"/>
      <c r="L216" s="6"/>
      <c r="M216" s="6">
        <v>9.66</v>
      </c>
      <c r="N216" s="6">
        <v>12.08</v>
      </c>
      <c r="O216" s="6">
        <v>191.33</v>
      </c>
      <c r="P216" s="5">
        <v>201.6</v>
      </c>
      <c r="Q216" s="5">
        <v>12.6</v>
      </c>
      <c r="R216" s="5">
        <v>13.4</v>
      </c>
      <c r="S216" s="5">
        <v>0.41</v>
      </c>
      <c r="T216" s="5">
        <v>0.62</v>
      </c>
      <c r="U216" s="5">
        <v>15.03</v>
      </c>
      <c r="V216" s="5">
        <v>17.02</v>
      </c>
      <c r="W216" s="5">
        <v>0.004</v>
      </c>
      <c r="X216" s="5">
        <v>0.006</v>
      </c>
      <c r="Y216" s="5">
        <v>0.02</v>
      </c>
      <c r="Z216" s="5">
        <v>0.07</v>
      </c>
      <c r="AA216" s="5">
        <v>0.005</v>
      </c>
      <c r="AB216" s="5">
        <v>0.008</v>
      </c>
      <c r="AC216" s="5">
        <v>0.36</v>
      </c>
      <c r="AD216" s="5">
        <v>0.45</v>
      </c>
      <c r="AE216" s="5">
        <v>1.53</v>
      </c>
      <c r="AF216" s="5">
        <v>1.78</v>
      </c>
    </row>
    <row r="217" spans="1:32" ht="43.5" customHeight="1">
      <c r="A217" s="8">
        <v>230</v>
      </c>
      <c r="B217" s="7" t="s">
        <v>139</v>
      </c>
      <c r="C217" s="6">
        <v>180</v>
      </c>
      <c r="D217" s="6">
        <v>200</v>
      </c>
      <c r="E217" s="6">
        <v>3.3</v>
      </c>
      <c r="F217" s="6">
        <v>3.7</v>
      </c>
      <c r="G217" s="6"/>
      <c r="H217" s="6"/>
      <c r="I217" s="6">
        <v>7.77</v>
      </c>
      <c r="J217" s="6">
        <v>8.64</v>
      </c>
      <c r="K217" s="6"/>
      <c r="L217" s="6"/>
      <c r="M217" s="6">
        <v>41.42</v>
      </c>
      <c r="N217" s="6">
        <v>46.03</v>
      </c>
      <c r="O217" s="6">
        <v>256.23</v>
      </c>
      <c r="P217" s="5">
        <v>284.7</v>
      </c>
      <c r="Q217" s="5">
        <v>26.35</v>
      </c>
      <c r="R217" s="5">
        <v>29.28</v>
      </c>
      <c r="S217" s="5">
        <v>18.62</v>
      </c>
      <c r="T217" s="5">
        <v>19.9</v>
      </c>
      <c r="U217" s="5">
        <v>52.79</v>
      </c>
      <c r="V217" s="5">
        <v>58.65</v>
      </c>
      <c r="W217" s="5">
        <v>2.08</v>
      </c>
      <c r="X217" s="5">
        <v>2.31</v>
      </c>
      <c r="Y217" s="5">
        <v>0.28</v>
      </c>
      <c r="Z217" s="5">
        <v>0.31</v>
      </c>
      <c r="AA217" s="5">
        <v>0.018</v>
      </c>
      <c r="AB217" s="5">
        <v>0.021</v>
      </c>
      <c r="AC217" s="5">
        <v>37.8</v>
      </c>
      <c r="AD217" s="5">
        <v>42</v>
      </c>
      <c r="AE217" s="5">
        <v>1.85</v>
      </c>
      <c r="AF217" s="5">
        <v>2.71</v>
      </c>
    </row>
    <row r="218" spans="1:32" ht="33.75" customHeight="1">
      <c r="A218" s="8" t="s">
        <v>103</v>
      </c>
      <c r="B218" s="7" t="s">
        <v>102</v>
      </c>
      <c r="C218" s="6">
        <v>40</v>
      </c>
      <c r="D218" s="6">
        <v>50</v>
      </c>
      <c r="E218" s="6">
        <v>2.24</v>
      </c>
      <c r="F218" s="6">
        <v>3.07</v>
      </c>
      <c r="G218" s="6"/>
      <c r="H218" s="6"/>
      <c r="I218" s="6">
        <v>0.8</v>
      </c>
      <c r="J218" s="6">
        <v>1.07</v>
      </c>
      <c r="K218" s="6"/>
      <c r="L218" s="6"/>
      <c r="M218" s="6">
        <v>16.7</v>
      </c>
      <c r="N218" s="6">
        <v>20.9</v>
      </c>
      <c r="O218" s="6">
        <v>85.7</v>
      </c>
      <c r="P218" s="5">
        <v>107.2</v>
      </c>
      <c r="Q218" s="5">
        <v>9.2</v>
      </c>
      <c r="R218" s="5">
        <v>13.8</v>
      </c>
      <c r="S218" s="5">
        <v>42.4</v>
      </c>
      <c r="T218" s="5">
        <v>63.6</v>
      </c>
      <c r="U218" s="5">
        <v>10</v>
      </c>
      <c r="V218" s="5">
        <v>15</v>
      </c>
      <c r="W218" s="5">
        <v>1.24</v>
      </c>
      <c r="X218" s="5">
        <v>1.86</v>
      </c>
      <c r="Y218" s="5">
        <v>0.04</v>
      </c>
      <c r="Z218" s="5">
        <v>0.07</v>
      </c>
      <c r="AA218" s="5">
        <v>0.04</v>
      </c>
      <c r="AB218" s="5">
        <v>0.05</v>
      </c>
      <c r="AC218" s="5">
        <v>0</v>
      </c>
      <c r="AD218" s="5">
        <v>0</v>
      </c>
      <c r="AE218" s="5">
        <v>1.2</v>
      </c>
      <c r="AF218" s="5">
        <v>1.82</v>
      </c>
    </row>
    <row r="219" spans="1:32" ht="24" customHeight="1">
      <c r="A219" s="3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20.25" customHeight="1">
      <c r="A220" s="6" t="s">
        <v>98</v>
      </c>
      <c r="B220" s="7" t="s">
        <v>47</v>
      </c>
      <c r="C220" s="6">
        <v>200</v>
      </c>
      <c r="D220" s="6">
        <v>200</v>
      </c>
      <c r="E220" s="6">
        <v>1.8</v>
      </c>
      <c r="F220" s="6">
        <v>1.8</v>
      </c>
      <c r="G220" s="6">
        <v>0</v>
      </c>
      <c r="H220" s="6">
        <v>0</v>
      </c>
      <c r="I220" s="6">
        <v>0.4</v>
      </c>
      <c r="J220" s="6">
        <v>0.4</v>
      </c>
      <c r="K220" s="6">
        <v>0.3</v>
      </c>
      <c r="L220" s="6">
        <v>0.3</v>
      </c>
      <c r="M220" s="6">
        <v>16.2</v>
      </c>
      <c r="N220" s="6">
        <v>16.2</v>
      </c>
      <c r="O220" s="6">
        <v>96.8</v>
      </c>
      <c r="P220" s="5">
        <v>96.8</v>
      </c>
      <c r="Q220" s="5">
        <v>51</v>
      </c>
      <c r="R220" s="5">
        <v>51</v>
      </c>
      <c r="S220" s="5">
        <v>35</v>
      </c>
      <c r="T220" s="5">
        <v>35</v>
      </c>
      <c r="U220" s="5">
        <v>20</v>
      </c>
      <c r="V220" s="5">
        <v>20</v>
      </c>
      <c r="W220" s="5">
        <v>0.5</v>
      </c>
      <c r="X220" s="5">
        <v>0.5</v>
      </c>
      <c r="Y220" s="5">
        <v>0.06</v>
      </c>
      <c r="Z220" s="5">
        <v>0.06</v>
      </c>
      <c r="AA220" s="5">
        <v>0.02</v>
      </c>
      <c r="AB220" s="5">
        <v>0.02</v>
      </c>
      <c r="AC220" s="5">
        <v>90</v>
      </c>
      <c r="AD220" s="5">
        <v>90</v>
      </c>
      <c r="AE220" s="5">
        <v>0.3</v>
      </c>
      <c r="AF220" s="5">
        <v>0.3</v>
      </c>
    </row>
    <row r="221" spans="1:32" ht="30.75" customHeight="1">
      <c r="A221" s="6" t="s">
        <v>85</v>
      </c>
      <c r="B221" s="7" t="s">
        <v>56</v>
      </c>
      <c r="C221" s="6">
        <v>200</v>
      </c>
      <c r="D221" s="6">
        <v>200</v>
      </c>
      <c r="E221" s="6">
        <v>8.9</v>
      </c>
      <c r="F221" s="6">
        <v>8.9</v>
      </c>
      <c r="G221" s="6">
        <v>0</v>
      </c>
      <c r="H221" s="6">
        <v>0</v>
      </c>
      <c r="I221" s="6">
        <v>3.06</v>
      </c>
      <c r="J221" s="6">
        <v>3.06</v>
      </c>
      <c r="K221" s="6">
        <v>0</v>
      </c>
      <c r="L221" s="6">
        <v>0</v>
      </c>
      <c r="M221" s="6">
        <v>26</v>
      </c>
      <c r="N221" s="6">
        <v>26</v>
      </c>
      <c r="O221" s="6">
        <v>58</v>
      </c>
      <c r="P221" s="5">
        <v>58</v>
      </c>
      <c r="Q221" s="5">
        <v>26</v>
      </c>
      <c r="R221" s="5">
        <v>26</v>
      </c>
      <c r="S221" s="5">
        <v>64</v>
      </c>
      <c r="T221" s="5">
        <v>64</v>
      </c>
      <c r="U221" s="5">
        <v>13</v>
      </c>
      <c r="V221" s="5">
        <v>13</v>
      </c>
      <c r="W221" s="5">
        <v>0.6</v>
      </c>
      <c r="X221" s="5">
        <v>0.6</v>
      </c>
      <c r="Y221" s="5">
        <v>0</v>
      </c>
      <c r="Z221" s="5">
        <v>0</v>
      </c>
      <c r="AA221" s="5">
        <v>0.06</v>
      </c>
      <c r="AB221" s="5">
        <v>0.06</v>
      </c>
      <c r="AC221" s="5">
        <v>17</v>
      </c>
      <c r="AD221" s="5">
        <v>17</v>
      </c>
      <c r="AE221" s="5">
        <v>0.1</v>
      </c>
      <c r="AF221" s="5">
        <v>0.1</v>
      </c>
    </row>
    <row r="222" spans="1:32" ht="32.25" customHeight="1">
      <c r="A222" s="6"/>
      <c r="B222" s="13" t="s">
        <v>39</v>
      </c>
      <c r="C222" s="14"/>
      <c r="D222" s="14"/>
      <c r="E222" s="14">
        <f>SUM(E214:E221)</f>
        <v>30.870000000000005</v>
      </c>
      <c r="F222" s="18">
        <f>SUM(F214:F221)</f>
        <v>35.18</v>
      </c>
      <c r="G222" s="14">
        <f>SUM(G214:G221)</f>
        <v>2.5</v>
      </c>
      <c r="H222" s="14">
        <f>SUM(H214:H221)</f>
        <v>2.5</v>
      </c>
      <c r="I222" s="14">
        <f aca="true" t="shared" si="35" ref="I222:N222">I214+I215+I217+I218+I219+I221</f>
        <v>16.189999999999998</v>
      </c>
      <c r="J222" s="14">
        <f t="shared" si="35"/>
        <v>18.47</v>
      </c>
      <c r="K222" s="14">
        <f t="shared" si="35"/>
        <v>1.9</v>
      </c>
      <c r="L222" s="14">
        <f t="shared" si="35"/>
        <v>1.9</v>
      </c>
      <c r="M222" s="14">
        <f t="shared" si="35"/>
        <v>97.71000000000001</v>
      </c>
      <c r="N222" s="14">
        <f t="shared" si="35"/>
        <v>109.91999999999999</v>
      </c>
      <c r="O222" s="14">
        <f>O214+O215+O216+O217+O218+O219+O220+221</f>
        <v>969.86</v>
      </c>
      <c r="P222" s="14">
        <f aca="true" t="shared" si="36" ref="P222:AF222">P214+P215+P216+P217+P218+P219+P220+221</f>
        <v>1059.8</v>
      </c>
      <c r="Q222" s="14">
        <f t="shared" si="36"/>
        <v>469.95</v>
      </c>
      <c r="R222" s="14">
        <f t="shared" si="36"/>
        <v>478.28000000000003</v>
      </c>
      <c r="S222" s="14">
        <f t="shared" si="36"/>
        <v>403.21000000000004</v>
      </c>
      <c r="T222" s="14">
        <f t="shared" si="36"/>
        <v>425.9</v>
      </c>
      <c r="U222" s="14">
        <f t="shared" si="36"/>
        <v>331.82</v>
      </c>
      <c r="V222" s="14">
        <f t="shared" si="36"/>
        <v>344.67</v>
      </c>
      <c r="W222" s="14">
        <f t="shared" si="36"/>
        <v>226.094</v>
      </c>
      <c r="X222" s="14">
        <f t="shared" si="36"/>
        <v>226.946</v>
      </c>
      <c r="Y222" s="14">
        <f t="shared" si="36"/>
        <v>221.42</v>
      </c>
      <c r="Z222" s="14">
        <f t="shared" si="36"/>
        <v>221.53</v>
      </c>
      <c r="AA222" s="14">
        <f t="shared" si="36"/>
        <v>221.133</v>
      </c>
      <c r="AB222" s="14">
        <f t="shared" si="36"/>
        <v>221.149</v>
      </c>
      <c r="AC222" s="14">
        <f t="shared" si="36"/>
        <v>349.46</v>
      </c>
      <c r="AD222" s="14">
        <f t="shared" si="36"/>
        <v>353.75</v>
      </c>
      <c r="AE222" s="14">
        <f t="shared" si="36"/>
        <v>225.91</v>
      </c>
      <c r="AF222" s="14">
        <f t="shared" si="36"/>
        <v>227.64</v>
      </c>
    </row>
    <row r="223" spans="1:32" ht="21" customHeight="1">
      <c r="A223" s="6"/>
      <c r="B223" s="13" t="s">
        <v>42</v>
      </c>
      <c r="C223" s="14"/>
      <c r="D223" s="14"/>
      <c r="E223" s="14">
        <f aca="true" t="shared" si="37" ref="E223:AF223">E212+E222</f>
        <v>55.56</v>
      </c>
      <c r="F223" s="14">
        <f t="shared" si="37"/>
        <v>69.24000000000001</v>
      </c>
      <c r="G223" s="14">
        <f t="shared" si="37"/>
        <v>6.9</v>
      </c>
      <c r="H223" s="14">
        <f t="shared" si="37"/>
        <v>8.5</v>
      </c>
      <c r="I223" s="14">
        <f t="shared" si="37"/>
        <v>29.06</v>
      </c>
      <c r="J223" s="14">
        <f t="shared" si="37"/>
        <v>36.31</v>
      </c>
      <c r="K223" s="14">
        <f t="shared" si="37"/>
        <v>9.62</v>
      </c>
      <c r="L223" s="14">
        <f t="shared" si="37"/>
        <v>12.020000000000001</v>
      </c>
      <c r="M223" s="14">
        <f t="shared" si="37"/>
        <v>145.68</v>
      </c>
      <c r="N223" s="14">
        <f t="shared" si="37"/>
        <v>177.31</v>
      </c>
      <c r="O223" s="14">
        <f t="shared" si="37"/>
        <v>1508.9099999999999</v>
      </c>
      <c r="P223" s="15">
        <f t="shared" si="37"/>
        <v>1779</v>
      </c>
      <c r="Q223" s="15">
        <f t="shared" si="37"/>
        <v>629.75</v>
      </c>
      <c r="R223" s="15">
        <f t="shared" si="37"/>
        <v>661.88</v>
      </c>
      <c r="S223" s="15">
        <f t="shared" si="37"/>
        <v>762.91</v>
      </c>
      <c r="T223" s="15">
        <f t="shared" si="37"/>
        <v>892.2</v>
      </c>
      <c r="U223" s="15">
        <f t="shared" si="37"/>
        <v>391.03</v>
      </c>
      <c r="V223" s="15">
        <f t="shared" si="37"/>
        <v>431.20000000000005</v>
      </c>
      <c r="W223" s="15">
        <f t="shared" si="37"/>
        <v>231.314</v>
      </c>
      <c r="X223" s="15">
        <f t="shared" si="37"/>
        <v>235.016</v>
      </c>
      <c r="Y223" s="15">
        <f t="shared" si="37"/>
        <v>222.7</v>
      </c>
      <c r="Z223" s="15">
        <f t="shared" si="37"/>
        <v>221.99</v>
      </c>
      <c r="AA223" s="15">
        <f t="shared" si="37"/>
        <v>221.363</v>
      </c>
      <c r="AB223" s="15">
        <f t="shared" si="37"/>
        <v>221.499</v>
      </c>
      <c r="AC223" s="15">
        <f t="shared" si="37"/>
        <v>352.34999999999997</v>
      </c>
      <c r="AD223" s="15">
        <f t="shared" si="37"/>
        <v>356.58</v>
      </c>
      <c r="AE223" s="15">
        <f t="shared" si="37"/>
        <v>295.748</v>
      </c>
      <c r="AF223" s="15">
        <f t="shared" si="37"/>
        <v>307.115</v>
      </c>
    </row>
    <row r="224" spans="1:32" ht="199.5" customHeight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</row>
    <row r="225" spans="1:32" ht="24" customHeight="1">
      <c r="A225" s="81" t="s">
        <v>50</v>
      </c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</row>
    <row r="226" spans="1:32" ht="19.5" customHeight="1">
      <c r="A226" s="78" t="s">
        <v>0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</row>
    <row r="227" spans="1:32" ht="16.5" customHeight="1">
      <c r="A227" s="77" t="s">
        <v>1</v>
      </c>
      <c r="B227" s="77" t="s">
        <v>2</v>
      </c>
      <c r="C227" s="77" t="s">
        <v>3</v>
      </c>
      <c r="D227" s="77"/>
      <c r="E227" s="77" t="s">
        <v>4</v>
      </c>
      <c r="F227" s="77"/>
      <c r="G227" s="77"/>
      <c r="H227" s="77"/>
      <c r="I227" s="77"/>
      <c r="J227" s="77"/>
      <c r="K227" s="77"/>
      <c r="L227" s="77"/>
      <c r="M227" s="77"/>
      <c r="N227" s="77"/>
      <c r="O227" s="77" t="s">
        <v>51</v>
      </c>
      <c r="P227" s="77"/>
      <c r="Q227" s="77" t="s">
        <v>6</v>
      </c>
      <c r="R227" s="77"/>
      <c r="S227" s="77"/>
      <c r="T227" s="77"/>
      <c r="U227" s="77"/>
      <c r="V227" s="77"/>
      <c r="W227" s="77"/>
      <c r="X227" s="77"/>
      <c r="Y227" s="76" t="s">
        <v>7</v>
      </c>
      <c r="Z227" s="76"/>
      <c r="AA227" s="76"/>
      <c r="AB227" s="76"/>
      <c r="AC227" s="76"/>
      <c r="AD227" s="76"/>
      <c r="AE227" s="76"/>
      <c r="AF227" s="76"/>
    </row>
    <row r="228" spans="1:32" ht="41.25" customHeight="1">
      <c r="A228" s="77"/>
      <c r="B228" s="77"/>
      <c r="C228" s="77" t="s">
        <v>68</v>
      </c>
      <c r="D228" s="77" t="s">
        <v>69</v>
      </c>
      <c r="E228" s="79" t="s">
        <v>8</v>
      </c>
      <c r="F228" s="79"/>
      <c r="G228" s="79"/>
      <c r="H228" s="79"/>
      <c r="I228" s="76" t="s">
        <v>9</v>
      </c>
      <c r="J228" s="76"/>
      <c r="K228" s="76"/>
      <c r="L228" s="76"/>
      <c r="M228" s="77" t="s">
        <v>10</v>
      </c>
      <c r="N228" s="77"/>
      <c r="O228" s="77"/>
      <c r="P228" s="77"/>
      <c r="Q228" s="76" t="s">
        <v>11</v>
      </c>
      <c r="R228" s="76"/>
      <c r="S228" s="76" t="s">
        <v>12</v>
      </c>
      <c r="T228" s="76"/>
      <c r="U228" s="76" t="s">
        <v>13</v>
      </c>
      <c r="V228" s="76"/>
      <c r="W228" s="76" t="s">
        <v>14</v>
      </c>
      <c r="X228" s="76"/>
      <c r="Y228" s="76" t="s">
        <v>15</v>
      </c>
      <c r="Z228" s="76"/>
      <c r="AA228" s="76" t="s">
        <v>16</v>
      </c>
      <c r="AB228" s="76"/>
      <c r="AC228" s="76" t="s">
        <v>17</v>
      </c>
      <c r="AD228" s="76"/>
      <c r="AE228" s="76" t="s">
        <v>18</v>
      </c>
      <c r="AF228" s="76"/>
    </row>
    <row r="229" spans="1:32" ht="12.75" customHeight="1" hidden="1">
      <c r="A229" s="77"/>
      <c r="B229" s="77"/>
      <c r="C229" s="77"/>
      <c r="D229" s="77"/>
      <c r="E229" s="76" t="s">
        <v>19</v>
      </c>
      <c r="F229" s="76"/>
      <c r="G229" s="77" t="s">
        <v>20</v>
      </c>
      <c r="H229" s="77"/>
      <c r="I229" s="76" t="s">
        <v>19</v>
      </c>
      <c r="J229" s="76"/>
      <c r="K229" s="77" t="s">
        <v>21</v>
      </c>
      <c r="L229" s="77"/>
      <c r="M229" s="77"/>
      <c r="N229" s="77"/>
      <c r="O229" s="77"/>
      <c r="P229" s="77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</row>
    <row r="230" spans="1:32" ht="54" customHeight="1">
      <c r="A230" s="77"/>
      <c r="B230" s="77"/>
      <c r="C230" s="77"/>
      <c r="D230" s="77"/>
      <c r="E230" s="49" t="s">
        <v>66</v>
      </c>
      <c r="F230" s="49" t="s">
        <v>67</v>
      </c>
      <c r="G230" s="49" t="s">
        <v>22</v>
      </c>
      <c r="H230" s="49" t="s">
        <v>23</v>
      </c>
      <c r="I230" s="49" t="s">
        <v>66</v>
      </c>
      <c r="J230" s="49" t="s">
        <v>67</v>
      </c>
      <c r="K230" s="49" t="s">
        <v>22</v>
      </c>
      <c r="L230" s="49" t="s">
        <v>23</v>
      </c>
      <c r="M230" s="49" t="s">
        <v>66</v>
      </c>
      <c r="N230" s="49" t="s">
        <v>67</v>
      </c>
      <c r="O230" s="49" t="s">
        <v>66</v>
      </c>
      <c r="P230" s="49" t="s">
        <v>67</v>
      </c>
      <c r="Q230" s="49" t="s">
        <v>66</v>
      </c>
      <c r="R230" s="49" t="s">
        <v>67</v>
      </c>
      <c r="S230" s="49" t="s">
        <v>66</v>
      </c>
      <c r="T230" s="49" t="s">
        <v>67</v>
      </c>
      <c r="U230" s="49" t="s">
        <v>66</v>
      </c>
      <c r="V230" s="49" t="s">
        <v>67</v>
      </c>
      <c r="W230" s="49" t="s">
        <v>66</v>
      </c>
      <c r="X230" s="49" t="s">
        <v>67</v>
      </c>
      <c r="Y230" s="49" t="s">
        <v>66</v>
      </c>
      <c r="Z230" s="49" t="s">
        <v>67</v>
      </c>
      <c r="AA230" s="49" t="s">
        <v>66</v>
      </c>
      <c r="AB230" s="49" t="s">
        <v>67</v>
      </c>
      <c r="AC230" s="49" t="s">
        <v>66</v>
      </c>
      <c r="AD230" s="49" t="s">
        <v>67</v>
      </c>
      <c r="AE230" s="49" t="s">
        <v>66</v>
      </c>
      <c r="AF230" s="49" t="s">
        <v>67</v>
      </c>
    </row>
    <row r="231" spans="1:32" s="54" customFormat="1" ht="56.25" customHeight="1" hidden="1">
      <c r="A231" s="20"/>
      <c r="B231" s="7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:32" s="54" customFormat="1" ht="2.25" customHeight="1">
      <c r="A232" s="6"/>
      <c r="B232" s="9"/>
      <c r="C232" s="3"/>
      <c r="D232" s="3"/>
      <c r="E232" s="3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  <c r="S232" s="5"/>
      <c r="T232" s="5"/>
      <c r="U232" s="5"/>
      <c r="V232" s="5"/>
      <c r="W232" s="5"/>
      <c r="X232" s="5"/>
      <c r="Y232" s="10"/>
      <c r="Z232" s="10"/>
      <c r="AA232" s="11"/>
      <c r="AB232" s="10"/>
      <c r="AC232" s="12"/>
      <c r="AD232" s="12"/>
      <c r="AE232" s="5"/>
      <c r="AF232" s="5"/>
    </row>
    <row r="233" spans="1:32" ht="38.25" customHeight="1">
      <c r="A233" s="3">
        <v>260</v>
      </c>
      <c r="B233" s="7" t="s">
        <v>128</v>
      </c>
      <c r="C233" s="6">
        <v>250</v>
      </c>
      <c r="D233" s="6">
        <v>300</v>
      </c>
      <c r="E233" s="6">
        <v>17.21</v>
      </c>
      <c r="F233" s="6">
        <v>27.53</v>
      </c>
      <c r="G233" s="6">
        <v>12.52</v>
      </c>
      <c r="H233" s="6">
        <v>15.34</v>
      </c>
      <c r="I233" s="6">
        <v>4.67</v>
      </c>
      <c r="J233" s="6">
        <v>7.47</v>
      </c>
      <c r="K233" s="6">
        <v>11.2</v>
      </c>
      <c r="L233" s="6">
        <v>12.6</v>
      </c>
      <c r="M233" s="6">
        <v>13.72</v>
      </c>
      <c r="N233" s="6">
        <v>21.95</v>
      </c>
      <c r="O233" s="6">
        <v>165.63</v>
      </c>
      <c r="P233" s="5">
        <v>265</v>
      </c>
      <c r="Q233" s="5">
        <v>38</v>
      </c>
      <c r="R233" s="5">
        <v>42</v>
      </c>
      <c r="S233" s="5">
        <v>68</v>
      </c>
      <c r="T233" s="5">
        <v>73</v>
      </c>
      <c r="U233" s="5">
        <v>27</v>
      </c>
      <c r="V233" s="5">
        <v>32</v>
      </c>
      <c r="W233" s="5">
        <v>2</v>
      </c>
      <c r="X233" s="5">
        <v>2.5</v>
      </c>
      <c r="Y233" s="5">
        <v>0.12</v>
      </c>
      <c r="Z233" s="5">
        <v>0.26</v>
      </c>
      <c r="AA233" s="5">
        <v>0.12</v>
      </c>
      <c r="AB233" s="5">
        <v>0.2</v>
      </c>
      <c r="AC233" s="5">
        <v>20</v>
      </c>
      <c r="AD233" s="5">
        <v>25</v>
      </c>
      <c r="AE233" s="5">
        <v>2.2</v>
      </c>
      <c r="AF233" s="5">
        <v>2.6</v>
      </c>
    </row>
    <row r="234" spans="1:32" ht="38.25" customHeight="1">
      <c r="A234" s="6" t="s">
        <v>104</v>
      </c>
      <c r="B234" s="7" t="s">
        <v>101</v>
      </c>
      <c r="C234" s="6">
        <v>20</v>
      </c>
      <c r="D234" s="6">
        <v>20</v>
      </c>
      <c r="E234" s="6">
        <v>1.3</v>
      </c>
      <c r="F234" s="6">
        <v>1.3</v>
      </c>
      <c r="G234" s="6"/>
      <c r="H234" s="6"/>
      <c r="I234" s="6">
        <v>0.24</v>
      </c>
      <c r="J234" s="6">
        <v>0.24</v>
      </c>
      <c r="K234" s="6"/>
      <c r="L234" s="6"/>
      <c r="M234" s="6">
        <v>0.53</v>
      </c>
      <c r="N234" s="6">
        <v>0.53</v>
      </c>
      <c r="O234" s="6">
        <v>36.2</v>
      </c>
      <c r="P234" s="5">
        <v>36.2</v>
      </c>
      <c r="Q234" s="5">
        <v>14</v>
      </c>
      <c r="R234" s="5">
        <v>21</v>
      </c>
      <c r="S234" s="5">
        <v>10</v>
      </c>
      <c r="T234" s="5">
        <v>12</v>
      </c>
      <c r="U234" s="5">
        <v>0.31</v>
      </c>
      <c r="V234" s="5">
        <v>0.63</v>
      </c>
      <c r="W234" s="5">
        <v>0.08</v>
      </c>
      <c r="X234" s="5">
        <v>1.12</v>
      </c>
      <c r="Y234" s="5">
        <v>0.02</v>
      </c>
      <c r="Z234" s="5">
        <v>0.04</v>
      </c>
      <c r="AA234" s="5">
        <v>0.07</v>
      </c>
      <c r="AB234" s="5">
        <v>0.1</v>
      </c>
      <c r="AC234" s="5">
        <v>0</v>
      </c>
      <c r="AD234" s="5">
        <v>0</v>
      </c>
      <c r="AE234" s="5">
        <v>67.2</v>
      </c>
      <c r="AF234" s="5">
        <v>75.4</v>
      </c>
    </row>
    <row r="235" spans="1:32" ht="36" customHeight="1">
      <c r="A235" s="8" t="s">
        <v>103</v>
      </c>
      <c r="B235" s="7" t="s">
        <v>102</v>
      </c>
      <c r="C235" s="6">
        <v>20</v>
      </c>
      <c r="D235" s="6">
        <v>40</v>
      </c>
      <c r="E235" s="6">
        <v>2.24</v>
      </c>
      <c r="F235" s="6">
        <v>3.07</v>
      </c>
      <c r="G235" s="6"/>
      <c r="H235" s="6"/>
      <c r="I235" s="6">
        <v>0.8</v>
      </c>
      <c r="J235" s="6">
        <v>1.07</v>
      </c>
      <c r="K235" s="6"/>
      <c r="L235" s="6"/>
      <c r="M235" s="6">
        <v>16.7</v>
      </c>
      <c r="N235" s="6">
        <v>20.9</v>
      </c>
      <c r="O235" s="6">
        <v>85.7</v>
      </c>
      <c r="P235" s="5">
        <v>107.2</v>
      </c>
      <c r="Q235" s="5">
        <v>9.2</v>
      </c>
      <c r="R235" s="5">
        <v>13.8</v>
      </c>
      <c r="S235" s="5">
        <v>42.4</v>
      </c>
      <c r="T235" s="5">
        <v>63.6</v>
      </c>
      <c r="U235" s="5">
        <v>10</v>
      </c>
      <c r="V235" s="5">
        <v>15</v>
      </c>
      <c r="W235" s="5">
        <v>1.24</v>
      </c>
      <c r="X235" s="5">
        <v>1.86</v>
      </c>
      <c r="Y235" s="5">
        <v>0.04</v>
      </c>
      <c r="Z235" s="5">
        <v>0.07</v>
      </c>
      <c r="AA235" s="5" t="s">
        <v>53</v>
      </c>
      <c r="AB235" s="5">
        <v>0.05</v>
      </c>
      <c r="AC235" s="5">
        <v>0</v>
      </c>
      <c r="AD235" s="5">
        <v>0</v>
      </c>
      <c r="AE235" s="5">
        <v>1.2</v>
      </c>
      <c r="AF235" s="5">
        <v>1.82</v>
      </c>
    </row>
    <row r="236" spans="1:32" ht="28.5" customHeight="1">
      <c r="A236" s="28"/>
      <c r="B236" s="39" t="s">
        <v>136</v>
      </c>
      <c r="C236" s="28">
        <v>30</v>
      </c>
      <c r="D236" s="28">
        <v>30</v>
      </c>
      <c r="E236" s="28">
        <v>1.35</v>
      </c>
      <c r="F236" s="28">
        <v>1.35</v>
      </c>
      <c r="G236" s="28">
        <v>0.2</v>
      </c>
      <c r="H236" s="28">
        <v>0.4</v>
      </c>
      <c r="I236" s="28">
        <v>5.4</v>
      </c>
      <c r="J236" s="28">
        <v>5.4</v>
      </c>
      <c r="K236" s="28">
        <v>0</v>
      </c>
      <c r="L236" s="28">
        <v>0</v>
      </c>
      <c r="M236" s="28">
        <v>18.9</v>
      </c>
      <c r="N236" s="28">
        <v>18.9</v>
      </c>
      <c r="O236" s="28">
        <v>111</v>
      </c>
      <c r="P236" s="40">
        <v>111</v>
      </c>
      <c r="Q236" s="40">
        <v>10</v>
      </c>
      <c r="R236" s="40">
        <v>20</v>
      </c>
      <c r="S236" s="40">
        <v>8</v>
      </c>
      <c r="T236" s="40">
        <v>16</v>
      </c>
      <c r="U236" s="40">
        <v>6</v>
      </c>
      <c r="V236" s="2">
        <v>12</v>
      </c>
      <c r="W236" s="40">
        <v>0.5</v>
      </c>
      <c r="X236" s="41">
        <v>1</v>
      </c>
      <c r="Y236" s="42">
        <v>0.02</v>
      </c>
      <c r="Z236" s="42">
        <v>0.04</v>
      </c>
      <c r="AA236" s="43">
        <v>0.04</v>
      </c>
      <c r="AB236" s="42">
        <v>0.08</v>
      </c>
      <c r="AC236" s="41">
        <v>3</v>
      </c>
      <c r="AD236" s="41">
        <v>6</v>
      </c>
      <c r="AE236" s="41">
        <v>0.4</v>
      </c>
      <c r="AF236" s="41">
        <v>0.8</v>
      </c>
    </row>
    <row r="237" spans="1:32" s="45" customFormat="1" ht="39.75" customHeight="1">
      <c r="A237" s="56">
        <v>349</v>
      </c>
      <c r="B237" s="39" t="s">
        <v>77</v>
      </c>
      <c r="C237" s="20">
        <v>200</v>
      </c>
      <c r="D237" s="20">
        <v>200</v>
      </c>
      <c r="E237" s="20">
        <v>10</v>
      </c>
      <c r="F237" s="20">
        <v>10</v>
      </c>
      <c r="G237" s="20">
        <v>0</v>
      </c>
      <c r="H237" s="20">
        <v>0</v>
      </c>
      <c r="I237" s="20">
        <v>0.06</v>
      </c>
      <c r="J237" s="20">
        <v>0.06</v>
      </c>
      <c r="K237" s="20">
        <v>0</v>
      </c>
      <c r="L237" s="20">
        <v>0</v>
      </c>
      <c r="M237" s="20">
        <v>35.2</v>
      </c>
      <c r="N237" s="20">
        <v>35.2</v>
      </c>
      <c r="O237" s="20">
        <v>110</v>
      </c>
      <c r="P237" s="20">
        <v>110</v>
      </c>
      <c r="Q237" s="20">
        <v>11</v>
      </c>
      <c r="R237" s="20">
        <v>11</v>
      </c>
      <c r="S237" s="20">
        <v>11.5</v>
      </c>
      <c r="T237" s="20">
        <v>11.5</v>
      </c>
      <c r="U237" s="20">
        <v>9</v>
      </c>
      <c r="V237" s="20">
        <v>9</v>
      </c>
      <c r="W237" s="20">
        <v>1.4</v>
      </c>
      <c r="X237" s="20">
        <v>1.4</v>
      </c>
      <c r="Y237" s="20">
        <v>0.003</v>
      </c>
      <c r="Z237" s="20">
        <v>0.003</v>
      </c>
      <c r="AA237" s="20">
        <v>0.006</v>
      </c>
      <c r="AB237" s="20">
        <v>0.006</v>
      </c>
      <c r="AC237" s="20">
        <v>15</v>
      </c>
      <c r="AD237" s="20">
        <v>15</v>
      </c>
      <c r="AE237" s="20">
        <v>1.2</v>
      </c>
      <c r="AF237" s="20">
        <v>1.2</v>
      </c>
    </row>
    <row r="238" spans="1:32" ht="36" customHeight="1">
      <c r="A238" s="55"/>
      <c r="B238" s="52" t="s">
        <v>25</v>
      </c>
      <c r="C238" s="20"/>
      <c r="D238" s="20"/>
      <c r="E238" s="57">
        <f aca="true" t="shared" si="38" ref="E238:AF238">SUM(E231:E237)</f>
        <v>32.1</v>
      </c>
      <c r="F238" s="57">
        <f t="shared" si="38"/>
        <v>43.25</v>
      </c>
      <c r="G238" s="57">
        <f t="shared" si="38"/>
        <v>12.719999999999999</v>
      </c>
      <c r="H238" s="57">
        <f t="shared" si="38"/>
        <v>15.74</v>
      </c>
      <c r="I238" s="57">
        <f t="shared" si="38"/>
        <v>11.17</v>
      </c>
      <c r="J238" s="57">
        <f t="shared" si="38"/>
        <v>14.24</v>
      </c>
      <c r="K238" s="57">
        <f t="shared" si="38"/>
        <v>11.2</v>
      </c>
      <c r="L238" s="57">
        <f t="shared" si="38"/>
        <v>12.6</v>
      </c>
      <c r="M238" s="57">
        <f t="shared" si="38"/>
        <v>85.05</v>
      </c>
      <c r="N238" s="57">
        <f t="shared" si="38"/>
        <v>97.47999999999999</v>
      </c>
      <c r="O238" s="57">
        <f t="shared" si="38"/>
        <v>508.53</v>
      </c>
      <c r="P238" s="57">
        <f t="shared" si="38"/>
        <v>629.4</v>
      </c>
      <c r="Q238" s="57">
        <f t="shared" si="38"/>
        <v>82.2</v>
      </c>
      <c r="R238" s="57">
        <f t="shared" si="38"/>
        <v>107.8</v>
      </c>
      <c r="S238" s="57">
        <f t="shared" si="38"/>
        <v>139.9</v>
      </c>
      <c r="T238" s="57">
        <f t="shared" si="38"/>
        <v>176.1</v>
      </c>
      <c r="U238" s="57">
        <f t="shared" si="38"/>
        <v>52.31</v>
      </c>
      <c r="V238" s="57">
        <f t="shared" si="38"/>
        <v>68.63</v>
      </c>
      <c r="W238" s="57">
        <f t="shared" si="38"/>
        <v>5.220000000000001</v>
      </c>
      <c r="X238" s="57">
        <f t="shared" si="38"/>
        <v>7.880000000000001</v>
      </c>
      <c r="Y238" s="57">
        <f t="shared" si="38"/>
        <v>0.20299999999999999</v>
      </c>
      <c r="Z238" s="57">
        <f t="shared" si="38"/>
        <v>0.413</v>
      </c>
      <c r="AA238" s="57">
        <f t="shared" si="38"/>
        <v>0.23600000000000002</v>
      </c>
      <c r="AB238" s="57">
        <f t="shared" si="38"/>
        <v>0.43600000000000005</v>
      </c>
      <c r="AC238" s="57">
        <f t="shared" si="38"/>
        <v>38</v>
      </c>
      <c r="AD238" s="57">
        <f t="shared" si="38"/>
        <v>46</v>
      </c>
      <c r="AE238" s="57">
        <f t="shared" si="38"/>
        <v>72.20000000000002</v>
      </c>
      <c r="AF238" s="57">
        <f t="shared" si="38"/>
        <v>81.82</v>
      </c>
    </row>
    <row r="239" spans="1:32" ht="26.25" customHeight="1">
      <c r="A239" s="78" t="s">
        <v>26</v>
      </c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</row>
    <row r="240" spans="1:32" ht="40.5" customHeight="1">
      <c r="A240" s="49">
        <v>31</v>
      </c>
      <c r="B240" s="7" t="s">
        <v>113</v>
      </c>
      <c r="C240" s="53">
        <v>200</v>
      </c>
      <c r="D240" s="20">
        <v>250</v>
      </c>
      <c r="E240" s="20">
        <v>1.87</v>
      </c>
      <c r="F240" s="20">
        <v>2.34</v>
      </c>
      <c r="G240" s="20">
        <v>0.3</v>
      </c>
      <c r="H240" s="20">
        <v>0.6</v>
      </c>
      <c r="I240" s="20">
        <v>2.26</v>
      </c>
      <c r="J240" s="20">
        <v>2.83</v>
      </c>
      <c r="K240" s="20">
        <v>0.4</v>
      </c>
      <c r="L240" s="20">
        <v>0.7</v>
      </c>
      <c r="M240" s="20">
        <v>13.31</v>
      </c>
      <c r="N240" s="20">
        <v>16.64</v>
      </c>
      <c r="O240" s="20">
        <v>128.6</v>
      </c>
      <c r="P240" s="20">
        <v>194.5</v>
      </c>
      <c r="Q240" s="20">
        <v>20.68</v>
      </c>
      <c r="R240" s="20">
        <v>24.5</v>
      </c>
      <c r="S240" s="20">
        <v>102.2</v>
      </c>
      <c r="T240" s="20">
        <v>102.2</v>
      </c>
      <c r="U240" s="20">
        <v>11.8</v>
      </c>
      <c r="V240" s="20">
        <v>11.8</v>
      </c>
      <c r="W240" s="20">
        <v>1.6</v>
      </c>
      <c r="X240" s="20">
        <v>1.6</v>
      </c>
      <c r="Y240" s="20">
        <v>0.1</v>
      </c>
      <c r="Z240" s="20">
        <v>0.1</v>
      </c>
      <c r="AA240" s="20">
        <v>0.16</v>
      </c>
      <c r="AB240" s="20">
        <v>0.16</v>
      </c>
      <c r="AC240" s="20">
        <v>1</v>
      </c>
      <c r="AD240" s="20">
        <v>1</v>
      </c>
      <c r="AE240" s="20">
        <v>0.68</v>
      </c>
      <c r="AF240" s="20">
        <v>0.68</v>
      </c>
    </row>
    <row r="241" spans="1:32" ht="36" customHeight="1">
      <c r="A241" s="49">
        <v>55</v>
      </c>
      <c r="B241" s="7" t="s">
        <v>129</v>
      </c>
      <c r="C241" s="20">
        <v>220</v>
      </c>
      <c r="D241" s="20">
        <v>250</v>
      </c>
      <c r="E241" s="58">
        <v>9.68</v>
      </c>
      <c r="F241" s="58">
        <v>10.7</v>
      </c>
      <c r="G241" s="58">
        <v>3.82</v>
      </c>
      <c r="H241" s="58">
        <v>3.72</v>
      </c>
      <c r="I241" s="58">
        <v>10.19</v>
      </c>
      <c r="J241" s="58">
        <v>11.27</v>
      </c>
      <c r="K241" s="58">
        <v>0.4</v>
      </c>
      <c r="L241" s="58">
        <v>0.4</v>
      </c>
      <c r="M241" s="58">
        <v>41.36</v>
      </c>
      <c r="N241" s="58">
        <v>45.96</v>
      </c>
      <c r="O241" s="58">
        <v>281.3</v>
      </c>
      <c r="P241" s="58">
        <v>311.88</v>
      </c>
      <c r="Q241" s="58">
        <v>28.5</v>
      </c>
      <c r="R241" s="58">
        <v>35.59</v>
      </c>
      <c r="S241" s="58">
        <v>40.2</v>
      </c>
      <c r="T241" s="58">
        <v>55.3</v>
      </c>
      <c r="U241" s="58">
        <v>14.4</v>
      </c>
      <c r="V241" s="58">
        <v>14.4</v>
      </c>
      <c r="W241" s="58">
        <v>1.5</v>
      </c>
      <c r="X241" s="58">
        <v>1.9</v>
      </c>
      <c r="Y241" s="58">
        <v>0.06</v>
      </c>
      <c r="Z241" s="58">
        <v>0.07</v>
      </c>
      <c r="AA241" s="58">
        <v>0.01</v>
      </c>
      <c r="AB241" s="58">
        <v>0.02</v>
      </c>
      <c r="AC241" s="58">
        <v>1.5</v>
      </c>
      <c r="AD241" s="58">
        <v>1.67</v>
      </c>
      <c r="AE241" s="58">
        <v>1.6</v>
      </c>
      <c r="AF241" s="58">
        <v>1.93</v>
      </c>
    </row>
    <row r="242" spans="1:32" ht="18.75" customHeight="1">
      <c r="A242" s="6">
        <v>8</v>
      </c>
      <c r="B242" s="16" t="s">
        <v>134</v>
      </c>
      <c r="C242" s="6">
        <v>200</v>
      </c>
      <c r="D242" s="6">
        <v>200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20.2</v>
      </c>
      <c r="N242" s="6">
        <v>20.2</v>
      </c>
      <c r="O242" s="6">
        <v>92</v>
      </c>
      <c r="P242" s="5">
        <v>92</v>
      </c>
      <c r="Q242" s="5">
        <v>14</v>
      </c>
      <c r="R242" s="5">
        <v>14</v>
      </c>
      <c r="S242" s="5">
        <v>14</v>
      </c>
      <c r="T242" s="5">
        <v>14</v>
      </c>
      <c r="U242" s="5">
        <v>8</v>
      </c>
      <c r="V242" s="5">
        <v>8</v>
      </c>
      <c r="W242" s="5">
        <v>2.8</v>
      </c>
      <c r="X242" s="5">
        <v>2.8</v>
      </c>
      <c r="Y242" s="5">
        <v>0.022</v>
      </c>
      <c r="Z242" s="5">
        <v>0.022</v>
      </c>
      <c r="AA242" s="5">
        <v>0.022</v>
      </c>
      <c r="AB242" s="5">
        <v>0.022</v>
      </c>
      <c r="AC242" s="5">
        <v>4</v>
      </c>
      <c r="AD242" s="5">
        <v>4</v>
      </c>
      <c r="AE242" s="5">
        <v>0.2</v>
      </c>
      <c r="AF242" s="5">
        <v>0.2</v>
      </c>
    </row>
    <row r="243" spans="1:32" ht="17.25" customHeight="1">
      <c r="A243" s="8"/>
      <c r="B243" s="7" t="s">
        <v>102</v>
      </c>
      <c r="C243" s="6">
        <v>40</v>
      </c>
      <c r="D243" s="6">
        <v>50</v>
      </c>
      <c r="E243" s="6">
        <v>2.24</v>
      </c>
      <c r="F243" s="6">
        <v>3.07</v>
      </c>
      <c r="G243" s="6"/>
      <c r="H243" s="6"/>
      <c r="I243" s="6">
        <v>0.8</v>
      </c>
      <c r="J243" s="6">
        <v>1.07</v>
      </c>
      <c r="K243" s="6"/>
      <c r="L243" s="6"/>
      <c r="M243" s="6">
        <v>16.7</v>
      </c>
      <c r="N243" s="6">
        <v>20.9</v>
      </c>
      <c r="O243" s="6">
        <v>85.7</v>
      </c>
      <c r="P243" s="5">
        <v>107.2</v>
      </c>
      <c r="Q243" s="5">
        <v>9.2</v>
      </c>
      <c r="R243" s="5">
        <v>13.8</v>
      </c>
      <c r="S243" s="5">
        <v>42.4</v>
      </c>
      <c r="T243" s="5">
        <v>63.6</v>
      </c>
      <c r="U243" s="5">
        <v>10</v>
      </c>
      <c r="V243" s="5">
        <v>15</v>
      </c>
      <c r="W243" s="5">
        <v>1.24</v>
      </c>
      <c r="X243" s="5">
        <v>1.86</v>
      </c>
      <c r="Y243" s="5">
        <v>0.04</v>
      </c>
      <c r="Z243" s="5">
        <v>0.07</v>
      </c>
      <c r="AA243" s="5">
        <v>0.04</v>
      </c>
      <c r="AB243" s="5">
        <v>0.05</v>
      </c>
      <c r="AC243" s="5">
        <v>0</v>
      </c>
      <c r="AD243" s="5">
        <v>0</v>
      </c>
      <c r="AE243" s="5">
        <v>1.2</v>
      </c>
      <c r="AF243" s="5">
        <v>1.82</v>
      </c>
    </row>
    <row r="244" spans="1:32" ht="36" customHeight="1">
      <c r="A244" s="6"/>
      <c r="B244" s="7" t="s">
        <v>31</v>
      </c>
      <c r="C244" s="6">
        <v>150</v>
      </c>
      <c r="D244" s="6">
        <v>150</v>
      </c>
      <c r="E244" s="6">
        <v>0.6</v>
      </c>
      <c r="F244" s="6">
        <v>0.6</v>
      </c>
      <c r="G244" s="6">
        <v>0</v>
      </c>
      <c r="H244" s="6">
        <v>0</v>
      </c>
      <c r="I244" s="6">
        <v>0.6</v>
      </c>
      <c r="J244" s="6">
        <v>0.6</v>
      </c>
      <c r="K244" s="6">
        <v>0.4</v>
      </c>
      <c r="L244" s="6">
        <v>0.4</v>
      </c>
      <c r="M244" s="6">
        <v>14.7</v>
      </c>
      <c r="N244" s="6">
        <v>14.7</v>
      </c>
      <c r="O244" s="6">
        <v>90.5</v>
      </c>
      <c r="P244" s="5">
        <v>90.5</v>
      </c>
      <c r="Q244" s="5">
        <v>19</v>
      </c>
      <c r="R244" s="5">
        <v>19</v>
      </c>
      <c r="S244" s="5">
        <v>16</v>
      </c>
      <c r="T244" s="5">
        <v>16</v>
      </c>
      <c r="U244" s="5">
        <v>12</v>
      </c>
      <c r="V244" s="5">
        <v>12</v>
      </c>
      <c r="W244" s="5">
        <v>2.3</v>
      </c>
      <c r="X244" s="5">
        <v>2.3</v>
      </c>
      <c r="Y244" s="5">
        <v>0.02</v>
      </c>
      <c r="Z244" s="5">
        <v>0.02</v>
      </c>
      <c r="AA244" s="5">
        <v>0.03</v>
      </c>
      <c r="AB244" s="5">
        <v>0.03</v>
      </c>
      <c r="AC244" s="5">
        <v>5</v>
      </c>
      <c r="AD244" s="5">
        <v>5</v>
      </c>
      <c r="AE244" s="5">
        <v>0.1</v>
      </c>
      <c r="AF244" s="5"/>
    </row>
    <row r="245" spans="1:32" ht="18.75" customHeight="1">
      <c r="A245" s="20"/>
      <c r="B245" s="52" t="s">
        <v>38</v>
      </c>
      <c r="C245" s="20"/>
      <c r="D245" s="20"/>
      <c r="E245" s="57">
        <f aca="true" t="shared" si="39" ref="E245:AF245">E240+E241+E242+E243+E244</f>
        <v>14.39</v>
      </c>
      <c r="F245" s="57">
        <f t="shared" si="39"/>
        <v>16.71</v>
      </c>
      <c r="G245" s="57">
        <f t="shared" si="39"/>
        <v>4.12</v>
      </c>
      <c r="H245" s="57">
        <f t="shared" si="39"/>
        <v>4.32</v>
      </c>
      <c r="I245" s="57">
        <f t="shared" si="39"/>
        <v>13.85</v>
      </c>
      <c r="J245" s="57">
        <f t="shared" si="39"/>
        <v>15.77</v>
      </c>
      <c r="K245" s="57">
        <f t="shared" si="39"/>
        <v>1.2000000000000002</v>
      </c>
      <c r="L245" s="57">
        <f t="shared" si="39"/>
        <v>1.5</v>
      </c>
      <c r="M245" s="57">
        <f t="shared" si="39"/>
        <v>106.27000000000001</v>
      </c>
      <c r="N245" s="57">
        <f t="shared" si="39"/>
        <v>118.39999999999999</v>
      </c>
      <c r="O245" s="57">
        <f t="shared" si="39"/>
        <v>678.1</v>
      </c>
      <c r="P245" s="57">
        <f t="shared" si="39"/>
        <v>796.08</v>
      </c>
      <c r="Q245" s="57">
        <f t="shared" si="39"/>
        <v>91.38</v>
      </c>
      <c r="R245" s="57">
        <f t="shared" si="39"/>
        <v>106.89</v>
      </c>
      <c r="S245" s="57">
        <f t="shared" si="39"/>
        <v>214.8</v>
      </c>
      <c r="T245" s="57">
        <f t="shared" si="39"/>
        <v>251.1</v>
      </c>
      <c r="U245" s="57">
        <f t="shared" si="39"/>
        <v>56.2</v>
      </c>
      <c r="V245" s="57">
        <f t="shared" si="39"/>
        <v>61.2</v>
      </c>
      <c r="W245" s="57">
        <f t="shared" si="39"/>
        <v>9.440000000000001</v>
      </c>
      <c r="X245" s="57">
        <f t="shared" si="39"/>
        <v>10.46</v>
      </c>
      <c r="Y245" s="57">
        <f t="shared" si="39"/>
        <v>0.242</v>
      </c>
      <c r="Z245" s="57">
        <f t="shared" si="39"/>
        <v>0.28200000000000003</v>
      </c>
      <c r="AA245" s="57">
        <f t="shared" si="39"/>
        <v>0.262</v>
      </c>
      <c r="AB245" s="57">
        <f t="shared" si="39"/>
        <v>0.28200000000000003</v>
      </c>
      <c r="AC245" s="57">
        <f t="shared" si="39"/>
        <v>11.5</v>
      </c>
      <c r="AD245" s="57">
        <f t="shared" si="39"/>
        <v>11.67</v>
      </c>
      <c r="AE245" s="57">
        <f t="shared" si="39"/>
        <v>3.7800000000000007</v>
      </c>
      <c r="AF245" s="57">
        <f t="shared" si="39"/>
        <v>4.63</v>
      </c>
    </row>
    <row r="246" spans="1:32" ht="39.75" customHeight="1">
      <c r="A246" s="20"/>
      <c r="B246" s="52" t="s">
        <v>32</v>
      </c>
      <c r="C246" s="20"/>
      <c r="D246" s="20"/>
      <c r="E246" s="57">
        <f aca="true" t="shared" si="40" ref="E246:AF246">E238+E245</f>
        <v>46.49</v>
      </c>
      <c r="F246" s="57">
        <f t="shared" si="40"/>
        <v>59.96</v>
      </c>
      <c r="G246" s="57">
        <f t="shared" si="40"/>
        <v>16.84</v>
      </c>
      <c r="H246" s="57">
        <f t="shared" si="40"/>
        <v>20.060000000000002</v>
      </c>
      <c r="I246" s="57">
        <f t="shared" si="40"/>
        <v>25.02</v>
      </c>
      <c r="J246" s="57">
        <f t="shared" si="40"/>
        <v>30.009999999999998</v>
      </c>
      <c r="K246" s="57">
        <f t="shared" si="40"/>
        <v>12.399999999999999</v>
      </c>
      <c r="L246" s="57">
        <f t="shared" si="40"/>
        <v>14.1</v>
      </c>
      <c r="M246" s="57">
        <f t="shared" si="40"/>
        <v>191.32</v>
      </c>
      <c r="N246" s="57">
        <f t="shared" si="40"/>
        <v>215.88</v>
      </c>
      <c r="O246" s="57">
        <f t="shared" si="40"/>
        <v>1186.63</v>
      </c>
      <c r="P246" s="57">
        <f t="shared" si="40"/>
        <v>1425.48</v>
      </c>
      <c r="Q246" s="57">
        <f t="shared" si="40"/>
        <v>173.57999999999998</v>
      </c>
      <c r="R246" s="57">
        <f t="shared" si="40"/>
        <v>214.69</v>
      </c>
      <c r="S246" s="57">
        <f t="shared" si="40"/>
        <v>354.70000000000005</v>
      </c>
      <c r="T246" s="57">
        <f t="shared" si="40"/>
        <v>427.2</v>
      </c>
      <c r="U246" s="57">
        <f t="shared" si="40"/>
        <v>108.51</v>
      </c>
      <c r="V246" s="57">
        <f t="shared" si="40"/>
        <v>129.82999999999998</v>
      </c>
      <c r="W246" s="57">
        <f t="shared" si="40"/>
        <v>14.660000000000002</v>
      </c>
      <c r="X246" s="57">
        <f t="shared" si="40"/>
        <v>18.340000000000003</v>
      </c>
      <c r="Y246" s="57">
        <f t="shared" si="40"/>
        <v>0.44499999999999995</v>
      </c>
      <c r="Z246" s="57">
        <f t="shared" si="40"/>
        <v>0.6950000000000001</v>
      </c>
      <c r="AA246" s="57">
        <f t="shared" si="40"/>
        <v>0.498</v>
      </c>
      <c r="AB246" s="57">
        <f t="shared" si="40"/>
        <v>0.7180000000000001</v>
      </c>
      <c r="AC246" s="57">
        <f t="shared" si="40"/>
        <v>49.5</v>
      </c>
      <c r="AD246" s="57">
        <f t="shared" si="40"/>
        <v>57.67</v>
      </c>
      <c r="AE246" s="57">
        <f t="shared" si="40"/>
        <v>75.98000000000002</v>
      </c>
      <c r="AF246" s="57">
        <f t="shared" si="40"/>
        <v>86.44999999999999</v>
      </c>
    </row>
    <row r="247" spans="1:32" ht="18.75">
      <c r="A247" s="7"/>
      <c r="B247" s="7" t="s">
        <v>111</v>
      </c>
      <c r="C247" s="7"/>
      <c r="D247" s="7"/>
      <c r="E247" s="7">
        <f>E25+E47+E73+E98+E121+E144+E174+E197+E223+E246</f>
        <v>499.42</v>
      </c>
      <c r="F247" s="7">
        <f aca="true" t="shared" si="41" ref="F247:AF247">F25+F47+F73+F98+F121+F144+F174+F197+F223+F246</f>
        <v>632.84</v>
      </c>
      <c r="G247" s="7">
        <f t="shared" si="41"/>
        <v>314.8399999999999</v>
      </c>
      <c r="H247" s="7">
        <f t="shared" si="41"/>
        <v>326.29999999999995</v>
      </c>
      <c r="I247" s="7">
        <f t="shared" si="41"/>
        <v>433.32</v>
      </c>
      <c r="J247" s="7">
        <f t="shared" si="41"/>
        <v>514.74</v>
      </c>
      <c r="K247" s="7">
        <f t="shared" si="41"/>
        <v>193.14000000000001</v>
      </c>
      <c r="L247" s="7">
        <f t="shared" si="41"/>
        <v>228.39000000000001</v>
      </c>
      <c r="M247" s="7">
        <f t="shared" si="41"/>
        <v>1843.1000000000001</v>
      </c>
      <c r="N247" s="7">
        <f t="shared" si="41"/>
        <v>2157.8500000000004</v>
      </c>
      <c r="O247" s="7">
        <f t="shared" si="41"/>
        <v>13939.810000000001</v>
      </c>
      <c r="P247" s="7">
        <f t="shared" si="41"/>
        <v>16986.93</v>
      </c>
      <c r="Q247" s="7">
        <f t="shared" si="41"/>
        <v>4011.27</v>
      </c>
      <c r="R247" s="7">
        <f t="shared" si="41"/>
        <v>5097.360000000001</v>
      </c>
      <c r="S247" s="7">
        <f t="shared" si="41"/>
        <v>5646.05</v>
      </c>
      <c r="T247" s="7">
        <f t="shared" si="41"/>
        <v>6720.19</v>
      </c>
      <c r="U247" s="7">
        <f t="shared" si="41"/>
        <v>1786.75</v>
      </c>
      <c r="V247" s="7">
        <f t="shared" si="41"/>
        <v>2221.01</v>
      </c>
      <c r="W247" s="7">
        <f t="shared" si="41"/>
        <v>349.08000000000004</v>
      </c>
      <c r="X247" s="7">
        <f t="shared" si="41"/>
        <v>391.423</v>
      </c>
      <c r="Y247" s="7">
        <f t="shared" si="41"/>
        <v>231.987</v>
      </c>
      <c r="Z247" s="7">
        <f t="shared" si="41"/>
        <v>232.221</v>
      </c>
      <c r="AA247" s="7">
        <f t="shared" si="41"/>
        <v>235.55599999999998</v>
      </c>
      <c r="AB247" s="7">
        <f t="shared" si="41"/>
        <v>237.87499999999997</v>
      </c>
      <c r="AC247" s="7">
        <f t="shared" si="41"/>
        <v>774.8699999999999</v>
      </c>
      <c r="AD247" s="7">
        <f t="shared" si="41"/>
        <v>841.1468</v>
      </c>
      <c r="AE247" s="7">
        <f t="shared" si="41"/>
        <v>657.1659999999999</v>
      </c>
      <c r="AF247" s="7">
        <f t="shared" si="41"/>
        <v>731.3900000000001</v>
      </c>
    </row>
    <row r="248" spans="1:32" ht="37.5">
      <c r="A248" s="55"/>
      <c r="B248" s="7" t="s">
        <v>112</v>
      </c>
      <c r="C248" s="55"/>
      <c r="D248" s="55"/>
      <c r="E248" s="55">
        <f>E247/10</f>
        <v>49.942</v>
      </c>
      <c r="F248" s="55">
        <f aca="true" t="shared" si="42" ref="F248:AF248">F247/10</f>
        <v>63.284000000000006</v>
      </c>
      <c r="G248" s="55">
        <f t="shared" si="42"/>
        <v>31.48399999999999</v>
      </c>
      <c r="H248" s="55">
        <f t="shared" si="42"/>
        <v>32.629999999999995</v>
      </c>
      <c r="I248" s="55">
        <f t="shared" si="42"/>
        <v>43.332</v>
      </c>
      <c r="J248" s="55">
        <f t="shared" si="42"/>
        <v>51.474000000000004</v>
      </c>
      <c r="K248" s="55">
        <f t="shared" si="42"/>
        <v>19.314</v>
      </c>
      <c r="L248" s="55">
        <f t="shared" si="42"/>
        <v>22.839000000000002</v>
      </c>
      <c r="M248" s="55">
        <f t="shared" si="42"/>
        <v>184.31</v>
      </c>
      <c r="N248" s="55">
        <f t="shared" si="42"/>
        <v>215.78500000000003</v>
      </c>
      <c r="O248" s="55">
        <f t="shared" si="42"/>
        <v>1393.9810000000002</v>
      </c>
      <c r="P248" s="55">
        <f t="shared" si="42"/>
        <v>1698.693</v>
      </c>
      <c r="Q248" s="55">
        <f t="shared" si="42"/>
        <v>401.127</v>
      </c>
      <c r="R248" s="55">
        <f t="shared" si="42"/>
        <v>509.73600000000005</v>
      </c>
      <c r="S248" s="55">
        <f t="shared" si="42"/>
        <v>564.605</v>
      </c>
      <c r="T248" s="55">
        <f t="shared" si="42"/>
        <v>672.019</v>
      </c>
      <c r="U248" s="55">
        <f t="shared" si="42"/>
        <v>178.675</v>
      </c>
      <c r="V248" s="55">
        <f t="shared" si="42"/>
        <v>222.10100000000003</v>
      </c>
      <c r="W248" s="55">
        <f t="shared" si="42"/>
        <v>34.908</v>
      </c>
      <c r="X248" s="55">
        <f t="shared" si="42"/>
        <v>39.1423</v>
      </c>
      <c r="Y248" s="55">
        <f t="shared" si="42"/>
        <v>23.1987</v>
      </c>
      <c r="Z248" s="55">
        <f t="shared" si="42"/>
        <v>23.2221</v>
      </c>
      <c r="AA248" s="55">
        <f t="shared" si="42"/>
        <v>23.5556</v>
      </c>
      <c r="AB248" s="55">
        <f t="shared" si="42"/>
        <v>23.787499999999998</v>
      </c>
      <c r="AC248" s="55">
        <f t="shared" si="42"/>
        <v>77.487</v>
      </c>
      <c r="AD248" s="55">
        <f t="shared" si="42"/>
        <v>84.11467999999999</v>
      </c>
      <c r="AE248" s="55">
        <f t="shared" si="42"/>
        <v>65.7166</v>
      </c>
      <c r="AF248" s="55">
        <f t="shared" si="42"/>
        <v>73.13900000000001</v>
      </c>
    </row>
  </sheetData>
  <sheetProtection selectLockedCells="1" selectUnlockedCells="1"/>
  <mergeCells count="286">
    <mergeCell ref="A1:AF1"/>
    <mergeCell ref="A2:AF2"/>
    <mergeCell ref="A3:AF3"/>
    <mergeCell ref="A4:A7"/>
    <mergeCell ref="B4:B7"/>
    <mergeCell ref="C4:D4"/>
    <mergeCell ref="E4:N4"/>
    <mergeCell ref="I6:J6"/>
    <mergeCell ref="O4:P4"/>
    <mergeCell ref="Q4:X4"/>
    <mergeCell ref="L26:N26"/>
    <mergeCell ref="A27:AF27"/>
    <mergeCell ref="Y5:Z6"/>
    <mergeCell ref="C5:C7"/>
    <mergeCell ref="D5:D7"/>
    <mergeCell ref="E5:H5"/>
    <mergeCell ref="K6:L6"/>
    <mergeCell ref="P5:P7"/>
    <mergeCell ref="Q5:R6"/>
    <mergeCell ref="G6:H6"/>
    <mergeCell ref="Y4:AF4"/>
    <mergeCell ref="A16:AF16"/>
    <mergeCell ref="AC31:AD32"/>
    <mergeCell ref="AE31:AF32"/>
    <mergeCell ref="I5:L5"/>
    <mergeCell ref="M5:N6"/>
    <mergeCell ref="O5:O7"/>
    <mergeCell ref="A28:AF28"/>
    <mergeCell ref="AA5:AB6"/>
    <mergeCell ref="AC5:AD6"/>
    <mergeCell ref="AE5:AF6"/>
    <mergeCell ref="E6:F6"/>
    <mergeCell ref="O52:P52"/>
    <mergeCell ref="Q52:X52"/>
    <mergeCell ref="S5:T6"/>
    <mergeCell ref="U5:V6"/>
    <mergeCell ref="W5:X6"/>
    <mergeCell ref="A50:AF50"/>
    <mergeCell ref="D31:D33"/>
    <mergeCell ref="E31:H31"/>
    <mergeCell ref="I31:L31"/>
    <mergeCell ref="M31:N32"/>
    <mergeCell ref="O53:O55"/>
    <mergeCell ref="P53:P55"/>
    <mergeCell ref="W31:X32"/>
    <mergeCell ref="Y31:Z32"/>
    <mergeCell ref="AA31:AB32"/>
    <mergeCell ref="A51:AF51"/>
    <mergeCell ref="A52:A55"/>
    <mergeCell ref="B52:B55"/>
    <mergeCell ref="C52:D52"/>
    <mergeCell ref="E52:N52"/>
    <mergeCell ref="I54:J54"/>
    <mergeCell ref="K54:L54"/>
    <mergeCell ref="Y52:AF52"/>
    <mergeCell ref="C53:C55"/>
    <mergeCell ref="D53:D55"/>
    <mergeCell ref="AA53:AB54"/>
    <mergeCell ref="AC53:AD54"/>
    <mergeCell ref="E53:H53"/>
    <mergeCell ref="I53:L53"/>
    <mergeCell ref="M53:N54"/>
    <mergeCell ref="A64:AF64"/>
    <mergeCell ref="S53:T54"/>
    <mergeCell ref="U53:V54"/>
    <mergeCell ref="W53:X54"/>
    <mergeCell ref="Y53:Z54"/>
    <mergeCell ref="A74:AF74"/>
    <mergeCell ref="Q53:R54"/>
    <mergeCell ref="AE53:AF54"/>
    <mergeCell ref="E54:F54"/>
    <mergeCell ref="G54:H54"/>
    <mergeCell ref="A75:AF75"/>
    <mergeCell ref="A76:AF76"/>
    <mergeCell ref="A77:A80"/>
    <mergeCell ref="B77:B80"/>
    <mergeCell ref="C77:D77"/>
    <mergeCell ref="E77:N77"/>
    <mergeCell ref="O77:P77"/>
    <mergeCell ref="Q77:X77"/>
    <mergeCell ref="Y77:AF77"/>
    <mergeCell ref="U78:V79"/>
    <mergeCell ref="W78:X79"/>
    <mergeCell ref="Y78:Z79"/>
    <mergeCell ref="C78:C80"/>
    <mergeCell ref="D78:D80"/>
    <mergeCell ref="E78:H78"/>
    <mergeCell ref="I78:L78"/>
    <mergeCell ref="M78:N79"/>
    <mergeCell ref="O78:O80"/>
    <mergeCell ref="AA78:AB79"/>
    <mergeCell ref="AC78:AD79"/>
    <mergeCell ref="AE78:AF79"/>
    <mergeCell ref="E79:F79"/>
    <mergeCell ref="G79:H79"/>
    <mergeCell ref="I79:J79"/>
    <mergeCell ref="K79:L79"/>
    <mergeCell ref="P78:P80"/>
    <mergeCell ref="Q78:R79"/>
    <mergeCell ref="S78:T79"/>
    <mergeCell ref="A89:AF89"/>
    <mergeCell ref="A100:AF100"/>
    <mergeCell ref="A101:AF101"/>
    <mergeCell ref="A102:A105"/>
    <mergeCell ref="B102:B105"/>
    <mergeCell ref="C102:D102"/>
    <mergeCell ref="E102:N102"/>
    <mergeCell ref="O102:P104"/>
    <mergeCell ref="Q102:X102"/>
    <mergeCell ref="Y102:AF102"/>
    <mergeCell ref="C103:C105"/>
    <mergeCell ref="D103:D105"/>
    <mergeCell ref="E103:H103"/>
    <mergeCell ref="I103:L103"/>
    <mergeCell ref="M103:N104"/>
    <mergeCell ref="Q103:R104"/>
    <mergeCell ref="C128:C130"/>
    <mergeCell ref="AE103:AF104"/>
    <mergeCell ref="E104:F104"/>
    <mergeCell ref="G104:H104"/>
    <mergeCell ref="I104:J104"/>
    <mergeCell ref="K104:L104"/>
    <mergeCell ref="S103:T104"/>
    <mergeCell ref="U103:V104"/>
    <mergeCell ref="W103:X104"/>
    <mergeCell ref="Y103:Z104"/>
    <mergeCell ref="K129:L129"/>
    <mergeCell ref="A125:AF125"/>
    <mergeCell ref="A126:AF126"/>
    <mergeCell ref="A127:A130"/>
    <mergeCell ref="B127:B130"/>
    <mergeCell ref="C127:D127"/>
    <mergeCell ref="E127:N127"/>
    <mergeCell ref="O127:P129"/>
    <mergeCell ref="Q127:X127"/>
    <mergeCell ref="Y127:AF127"/>
    <mergeCell ref="AE128:AF129"/>
    <mergeCell ref="D128:D130"/>
    <mergeCell ref="E128:H128"/>
    <mergeCell ref="I128:L128"/>
    <mergeCell ref="M128:N129"/>
    <mergeCell ref="Q128:R129"/>
    <mergeCell ref="S128:T129"/>
    <mergeCell ref="E129:F129"/>
    <mergeCell ref="G129:H129"/>
    <mergeCell ref="I129:J129"/>
    <mergeCell ref="W152:X153"/>
    <mergeCell ref="Y152:Z153"/>
    <mergeCell ref="A138:AF138"/>
    <mergeCell ref="A148:AF148"/>
    <mergeCell ref="A149:AF149"/>
    <mergeCell ref="U128:V129"/>
    <mergeCell ref="W128:X129"/>
    <mergeCell ref="Y128:Z129"/>
    <mergeCell ref="AA128:AB129"/>
    <mergeCell ref="AC128:AD129"/>
    <mergeCell ref="E152:H152"/>
    <mergeCell ref="I152:L152"/>
    <mergeCell ref="M152:N153"/>
    <mergeCell ref="Q152:R153"/>
    <mergeCell ref="S152:T153"/>
    <mergeCell ref="U152:V153"/>
    <mergeCell ref="K153:L153"/>
    <mergeCell ref="A176:AF176"/>
    <mergeCell ref="A177:AF177"/>
    <mergeCell ref="A178:A181"/>
    <mergeCell ref="B178:B181"/>
    <mergeCell ref="C178:D178"/>
    <mergeCell ref="E178:N178"/>
    <mergeCell ref="Q178:X178"/>
    <mergeCell ref="Y178:AF178"/>
    <mergeCell ref="C179:C181"/>
    <mergeCell ref="E179:H179"/>
    <mergeCell ref="I179:L179"/>
    <mergeCell ref="M179:N180"/>
    <mergeCell ref="Q179:R180"/>
    <mergeCell ref="S179:T180"/>
    <mergeCell ref="E180:F180"/>
    <mergeCell ref="G180:H180"/>
    <mergeCell ref="I180:J180"/>
    <mergeCell ref="K180:L180"/>
    <mergeCell ref="A189:AF189"/>
    <mergeCell ref="A198:AF198"/>
    <mergeCell ref="A199:AF199"/>
    <mergeCell ref="U179:V180"/>
    <mergeCell ref="W179:X180"/>
    <mergeCell ref="Y179:Z180"/>
    <mergeCell ref="AA179:AB180"/>
    <mergeCell ref="AC179:AD180"/>
    <mergeCell ref="AE179:AF180"/>
    <mergeCell ref="D179:D181"/>
    <mergeCell ref="A224:AF224"/>
    <mergeCell ref="Y201:AF201"/>
    <mergeCell ref="C202:C204"/>
    <mergeCell ref="D202:D204"/>
    <mergeCell ref="E202:H202"/>
    <mergeCell ref="S202:T203"/>
    <mergeCell ref="U202:V203"/>
    <mergeCell ref="W202:X203"/>
    <mergeCell ref="AA202:AB203"/>
    <mergeCell ref="AC202:AD203"/>
    <mergeCell ref="A29:AF29"/>
    <mergeCell ref="A30:A33"/>
    <mergeCell ref="B30:B33"/>
    <mergeCell ref="C30:D30"/>
    <mergeCell ref="E30:N30"/>
    <mergeCell ref="O30:P32"/>
    <mergeCell ref="Q30:X30"/>
    <mergeCell ref="Y30:AF30"/>
    <mergeCell ref="C31:C33"/>
    <mergeCell ref="E32:F32"/>
    <mergeCell ref="G32:H32"/>
    <mergeCell ref="I32:J32"/>
    <mergeCell ref="K32:L32"/>
    <mergeCell ref="A41:AF41"/>
    <mergeCell ref="A112:AF112"/>
    <mergeCell ref="Q31:R32"/>
    <mergeCell ref="S31:T32"/>
    <mergeCell ref="U31:V32"/>
    <mergeCell ref="AA103:AB104"/>
    <mergeCell ref="AC103:AD104"/>
    <mergeCell ref="A150:AF150"/>
    <mergeCell ref="A151:A154"/>
    <mergeCell ref="B151:B154"/>
    <mergeCell ref="C151:D151"/>
    <mergeCell ref="E151:N151"/>
    <mergeCell ref="O151:P153"/>
    <mergeCell ref="Q151:X151"/>
    <mergeCell ref="Y151:AF151"/>
    <mergeCell ref="C152:C154"/>
    <mergeCell ref="D152:D154"/>
    <mergeCell ref="A164:AF164"/>
    <mergeCell ref="O178:P178"/>
    <mergeCell ref="O179:O181"/>
    <mergeCell ref="P179:P181"/>
    <mergeCell ref="AA152:AB153"/>
    <mergeCell ref="AC152:AD153"/>
    <mergeCell ref="AE152:AF153"/>
    <mergeCell ref="E153:F153"/>
    <mergeCell ref="G153:H153"/>
    <mergeCell ref="I153:J153"/>
    <mergeCell ref="B175:AF175"/>
    <mergeCell ref="A200:AF200"/>
    <mergeCell ref="A201:A204"/>
    <mergeCell ref="B201:B204"/>
    <mergeCell ref="C201:D201"/>
    <mergeCell ref="E201:N201"/>
    <mergeCell ref="O201:P203"/>
    <mergeCell ref="Q201:X201"/>
    <mergeCell ref="Y202:Z203"/>
    <mergeCell ref="I202:L202"/>
    <mergeCell ref="AE202:AF203"/>
    <mergeCell ref="E203:F203"/>
    <mergeCell ref="G203:H203"/>
    <mergeCell ref="I203:J203"/>
    <mergeCell ref="K203:L203"/>
    <mergeCell ref="M202:N203"/>
    <mergeCell ref="Q202:R203"/>
    <mergeCell ref="A213:AF213"/>
    <mergeCell ref="A225:AF225"/>
    <mergeCell ref="A226:AF226"/>
    <mergeCell ref="A227:A230"/>
    <mergeCell ref="B227:B230"/>
    <mergeCell ref="C227:D227"/>
    <mergeCell ref="E227:N227"/>
    <mergeCell ref="O227:P229"/>
    <mergeCell ref="Q227:X227"/>
    <mergeCell ref="Y227:AF227"/>
    <mergeCell ref="AA228:AB229"/>
    <mergeCell ref="AC228:AD229"/>
    <mergeCell ref="C228:C230"/>
    <mergeCell ref="D228:D230"/>
    <mergeCell ref="E228:H228"/>
    <mergeCell ref="I228:L228"/>
    <mergeCell ref="M228:N229"/>
    <mergeCell ref="Q228:R229"/>
    <mergeCell ref="AE228:AF229"/>
    <mergeCell ref="E229:F229"/>
    <mergeCell ref="G229:H229"/>
    <mergeCell ref="I229:J229"/>
    <mergeCell ref="K229:L229"/>
    <mergeCell ref="A239:AF239"/>
    <mergeCell ref="S228:T229"/>
    <mergeCell ref="U228:V229"/>
    <mergeCell ref="W228:X229"/>
    <mergeCell ref="Y228:Z22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5"/>
  <sheetViews>
    <sheetView zoomScale="50" zoomScaleNormal="50" zoomScaleSheetLayoutView="75" zoomScalePageLayoutView="0" workbookViewId="0" topLeftCell="A4">
      <pane xSplit="2" topLeftCell="C1" activePane="topRight" state="frozen"/>
      <selection pane="topLeft" activeCell="A218" sqref="A218"/>
      <selection pane="topRight" activeCell="AH17" sqref="AH17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37.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35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36.75" customHeight="1">
      <c r="A3" s="84" t="s">
        <v>1</v>
      </c>
      <c r="B3" s="88" t="s">
        <v>2</v>
      </c>
      <c r="C3" s="84" t="s">
        <v>3</v>
      </c>
      <c r="D3" s="84"/>
      <c r="E3" s="84" t="s">
        <v>4</v>
      </c>
      <c r="F3" s="84"/>
      <c r="G3" s="84"/>
      <c r="H3" s="84"/>
      <c r="I3" s="84"/>
      <c r="J3" s="84"/>
      <c r="K3" s="84"/>
      <c r="L3" s="84"/>
      <c r="M3" s="84"/>
      <c r="N3" s="84"/>
      <c r="O3" s="84" t="s">
        <v>29</v>
      </c>
      <c r="P3" s="84"/>
      <c r="Q3" s="88" t="s">
        <v>6</v>
      </c>
      <c r="R3" s="88"/>
      <c r="S3" s="88"/>
      <c r="T3" s="88"/>
      <c r="U3" s="88"/>
      <c r="V3" s="88"/>
      <c r="W3" s="88"/>
      <c r="X3" s="88"/>
      <c r="Y3" s="82" t="s">
        <v>7</v>
      </c>
      <c r="Z3" s="82"/>
      <c r="AA3" s="82"/>
      <c r="AB3" s="82"/>
      <c r="AC3" s="82"/>
      <c r="AD3" s="82"/>
      <c r="AE3" s="82"/>
      <c r="AF3" s="82"/>
    </row>
    <row r="4" spans="1:32" ht="20.25" customHeight="1">
      <c r="A4" s="84"/>
      <c r="B4" s="88"/>
      <c r="C4" s="84" t="s">
        <v>68</v>
      </c>
      <c r="D4" s="84" t="s">
        <v>69</v>
      </c>
      <c r="E4" s="83" t="s">
        <v>8</v>
      </c>
      <c r="F4" s="83"/>
      <c r="G4" s="83"/>
      <c r="H4" s="83"/>
      <c r="I4" s="83" t="s">
        <v>9</v>
      </c>
      <c r="J4" s="83"/>
      <c r="K4" s="83"/>
      <c r="L4" s="83"/>
      <c r="M4" s="84" t="s">
        <v>10</v>
      </c>
      <c r="N4" s="84"/>
      <c r="O4" s="84"/>
      <c r="P4" s="84"/>
      <c r="Q4" s="82" t="s">
        <v>11</v>
      </c>
      <c r="R4" s="82"/>
      <c r="S4" s="82" t="s">
        <v>12</v>
      </c>
      <c r="T4" s="82"/>
      <c r="U4" s="82" t="s">
        <v>13</v>
      </c>
      <c r="V4" s="82"/>
      <c r="W4" s="82" t="s">
        <v>14</v>
      </c>
      <c r="X4" s="82"/>
      <c r="Y4" s="82" t="s">
        <v>15</v>
      </c>
      <c r="Z4" s="82"/>
      <c r="AA4" s="82" t="s">
        <v>16</v>
      </c>
      <c r="AB4" s="82"/>
      <c r="AC4" s="82" t="s">
        <v>17</v>
      </c>
      <c r="AD4" s="82"/>
      <c r="AE4" s="82" t="s">
        <v>18</v>
      </c>
      <c r="AF4" s="82"/>
    </row>
    <row r="5" spans="1:32" ht="24.75" customHeight="1">
      <c r="A5" s="84"/>
      <c r="B5" s="88"/>
      <c r="C5" s="84"/>
      <c r="D5" s="84"/>
      <c r="E5" s="83" t="s">
        <v>19</v>
      </c>
      <c r="F5" s="83"/>
      <c r="G5" s="84" t="s">
        <v>20</v>
      </c>
      <c r="H5" s="84"/>
      <c r="I5" s="83" t="s">
        <v>19</v>
      </c>
      <c r="J5" s="83"/>
      <c r="K5" s="84" t="s">
        <v>21</v>
      </c>
      <c r="L5" s="84"/>
      <c r="M5" s="84"/>
      <c r="N5" s="84"/>
      <c r="O5" s="84"/>
      <c r="P5" s="84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</row>
    <row r="6" spans="1:32" ht="38.25" customHeight="1">
      <c r="A6" s="84"/>
      <c r="B6" s="88"/>
      <c r="C6" s="84"/>
      <c r="D6" s="84"/>
      <c r="E6" s="3" t="s">
        <v>66</v>
      </c>
      <c r="F6" s="3" t="s">
        <v>67</v>
      </c>
      <c r="G6" s="3" t="s">
        <v>22</v>
      </c>
      <c r="H6" s="3" t="s">
        <v>23</v>
      </c>
      <c r="I6" s="3" t="s">
        <v>66</v>
      </c>
      <c r="J6" s="3" t="s">
        <v>67</v>
      </c>
      <c r="K6" s="3" t="s">
        <v>22</v>
      </c>
      <c r="L6" s="3" t="s">
        <v>23</v>
      </c>
      <c r="M6" s="3" t="s">
        <v>66</v>
      </c>
      <c r="N6" s="3" t="s">
        <v>67</v>
      </c>
      <c r="O6" s="3" t="s">
        <v>66</v>
      </c>
      <c r="P6" s="4" t="s">
        <v>67</v>
      </c>
      <c r="Q6" s="4" t="s">
        <v>66</v>
      </c>
      <c r="R6" s="4" t="s">
        <v>67</v>
      </c>
      <c r="S6" s="4" t="s">
        <v>66</v>
      </c>
      <c r="T6" s="4" t="s">
        <v>67</v>
      </c>
      <c r="U6" s="4" t="s">
        <v>66</v>
      </c>
      <c r="V6" s="4" t="s">
        <v>67</v>
      </c>
      <c r="W6" s="4" t="s">
        <v>66</v>
      </c>
      <c r="X6" s="4" t="s">
        <v>67</v>
      </c>
      <c r="Y6" s="4" t="s">
        <v>66</v>
      </c>
      <c r="Z6" s="4" t="s">
        <v>67</v>
      </c>
      <c r="AA6" s="4" t="s">
        <v>66</v>
      </c>
      <c r="AB6" s="4" t="s">
        <v>67</v>
      </c>
      <c r="AC6" s="4" t="s">
        <v>66</v>
      </c>
      <c r="AD6" s="4" t="s">
        <v>67</v>
      </c>
      <c r="AE6" s="4" t="s">
        <v>66</v>
      </c>
      <c r="AF6" s="4" t="s">
        <v>67</v>
      </c>
    </row>
    <row r="7" spans="1:32" ht="45" customHeight="1">
      <c r="A7" s="3">
        <v>40</v>
      </c>
      <c r="B7" s="7" t="s">
        <v>73</v>
      </c>
      <c r="C7" s="3">
        <v>150</v>
      </c>
      <c r="D7" s="3">
        <v>200</v>
      </c>
      <c r="E7" s="6">
        <v>5.35</v>
      </c>
      <c r="F7" s="6">
        <v>7.14</v>
      </c>
      <c r="G7" s="6">
        <v>9.9</v>
      </c>
      <c r="H7" s="6">
        <v>19.9</v>
      </c>
      <c r="I7" s="6">
        <v>0.55</v>
      </c>
      <c r="J7" s="6">
        <v>0.74</v>
      </c>
      <c r="K7" s="6">
        <v>13.9</v>
      </c>
      <c r="L7" s="6">
        <v>27.8</v>
      </c>
      <c r="M7" s="6">
        <v>25.6</v>
      </c>
      <c r="N7" s="6">
        <v>27.6</v>
      </c>
      <c r="O7" s="6">
        <v>157.4</v>
      </c>
      <c r="P7" s="5">
        <v>209.9</v>
      </c>
      <c r="Q7" s="5">
        <v>131</v>
      </c>
      <c r="R7" s="5">
        <v>262</v>
      </c>
      <c r="S7" s="5">
        <v>78</v>
      </c>
      <c r="T7" s="5">
        <v>156</v>
      </c>
      <c r="U7" s="5">
        <v>13</v>
      </c>
      <c r="V7" s="5">
        <v>26</v>
      </c>
      <c r="W7" s="5">
        <v>0.9</v>
      </c>
      <c r="X7" s="5">
        <v>1.8</v>
      </c>
      <c r="Y7" s="5">
        <v>0.17</v>
      </c>
      <c r="Z7" s="5">
        <v>0.34</v>
      </c>
      <c r="AA7" s="5">
        <v>0.08</v>
      </c>
      <c r="AB7" s="5">
        <v>0.16</v>
      </c>
      <c r="AC7" s="5">
        <v>0</v>
      </c>
      <c r="AD7" s="5">
        <v>0</v>
      </c>
      <c r="AE7" s="5">
        <v>1.7</v>
      </c>
      <c r="AF7" s="5">
        <v>3.4</v>
      </c>
    </row>
    <row r="8" spans="1:32" ht="39.75" customHeight="1">
      <c r="A8" s="72" t="s">
        <v>109</v>
      </c>
      <c r="B8" s="7" t="s">
        <v>65</v>
      </c>
      <c r="C8" s="6">
        <v>80</v>
      </c>
      <c r="D8" s="6">
        <v>100</v>
      </c>
      <c r="E8" s="6">
        <v>6.03</v>
      </c>
      <c r="F8" s="6">
        <v>7.54</v>
      </c>
      <c r="G8" s="6">
        <v>32.8</v>
      </c>
      <c r="H8" s="6">
        <v>32.8</v>
      </c>
      <c r="I8" s="6">
        <v>12.54</v>
      </c>
      <c r="J8" s="6">
        <v>13.87</v>
      </c>
      <c r="K8" s="6">
        <v>0</v>
      </c>
      <c r="L8" s="6">
        <v>0</v>
      </c>
      <c r="M8" s="6">
        <v>4.62</v>
      </c>
      <c r="N8" s="6">
        <v>6.24</v>
      </c>
      <c r="O8" s="6">
        <v>125</v>
      </c>
      <c r="P8" s="5">
        <v>156.9</v>
      </c>
      <c r="Q8" s="5">
        <v>124</v>
      </c>
      <c r="R8" s="5">
        <v>154.8</v>
      </c>
      <c r="S8" s="5">
        <v>210</v>
      </c>
      <c r="T8" s="5">
        <v>242</v>
      </c>
      <c r="U8" s="5">
        <v>6</v>
      </c>
      <c r="V8" s="5">
        <v>6</v>
      </c>
      <c r="W8" s="5">
        <v>4</v>
      </c>
      <c r="X8" s="5">
        <v>6</v>
      </c>
      <c r="Y8" s="5">
        <v>0.1</v>
      </c>
      <c r="Z8" s="5">
        <v>0.2</v>
      </c>
      <c r="AA8" s="5">
        <v>0.1</v>
      </c>
      <c r="AB8" s="5">
        <v>0.1</v>
      </c>
      <c r="AC8" s="12">
        <v>1</v>
      </c>
      <c r="AD8" s="22">
        <v>1.29</v>
      </c>
      <c r="AE8" s="5">
        <v>5.3</v>
      </c>
      <c r="AF8" s="5">
        <v>7.3</v>
      </c>
    </row>
    <row r="9" spans="1:32" ht="48" customHeight="1">
      <c r="A9" s="8" t="s">
        <v>103</v>
      </c>
      <c r="B9" s="7" t="s">
        <v>102</v>
      </c>
      <c r="C9" s="6">
        <v>40</v>
      </c>
      <c r="D9" s="6">
        <v>50</v>
      </c>
      <c r="E9" s="6">
        <v>2.24</v>
      </c>
      <c r="F9" s="6">
        <v>3.07</v>
      </c>
      <c r="G9" s="6"/>
      <c r="H9" s="6"/>
      <c r="I9" s="6">
        <v>0.8</v>
      </c>
      <c r="J9" s="6">
        <v>1.07</v>
      </c>
      <c r="K9" s="6"/>
      <c r="L9" s="6"/>
      <c r="M9" s="6">
        <v>16.7</v>
      </c>
      <c r="N9" s="6">
        <v>20.9</v>
      </c>
      <c r="O9" s="6">
        <v>85.7</v>
      </c>
      <c r="P9" s="5">
        <v>107.2</v>
      </c>
      <c r="Q9" s="5">
        <v>9.2</v>
      </c>
      <c r="R9" s="5">
        <v>13.8</v>
      </c>
      <c r="S9" s="5">
        <v>42.4</v>
      </c>
      <c r="T9" s="5">
        <v>63.6</v>
      </c>
      <c r="U9" s="5">
        <v>10</v>
      </c>
      <c r="V9" s="5">
        <v>15</v>
      </c>
      <c r="W9" s="5">
        <v>1.24</v>
      </c>
      <c r="X9" s="5">
        <v>1.86</v>
      </c>
      <c r="Y9" s="5">
        <v>0.04</v>
      </c>
      <c r="Z9" s="5">
        <v>0.07</v>
      </c>
      <c r="AA9" s="5">
        <v>0.04</v>
      </c>
      <c r="AB9" s="5">
        <v>0.05</v>
      </c>
      <c r="AC9" s="5">
        <v>0</v>
      </c>
      <c r="AD9" s="5">
        <v>0</v>
      </c>
      <c r="AE9" s="5">
        <v>1.2</v>
      </c>
      <c r="AF9" s="5">
        <v>1.82</v>
      </c>
    </row>
    <row r="10" spans="1:32" ht="48.75" customHeight="1">
      <c r="A10" s="6">
        <v>379</v>
      </c>
      <c r="B10" s="9" t="s">
        <v>143</v>
      </c>
      <c r="C10" s="3">
        <v>200</v>
      </c>
      <c r="D10" s="3">
        <v>200</v>
      </c>
      <c r="E10" s="3">
        <v>2.24</v>
      </c>
      <c r="F10" s="6">
        <v>2.24</v>
      </c>
      <c r="G10" s="6"/>
      <c r="H10" s="6"/>
      <c r="I10" s="6">
        <v>2.1</v>
      </c>
      <c r="J10" s="6">
        <v>2.1</v>
      </c>
      <c r="K10" s="6"/>
      <c r="L10" s="6"/>
      <c r="M10" s="6">
        <v>25.03</v>
      </c>
      <c r="N10" s="6">
        <v>25.03</v>
      </c>
      <c r="O10" s="6">
        <v>118.8</v>
      </c>
      <c r="P10" s="5">
        <v>118.8</v>
      </c>
      <c r="Q10" s="5">
        <v>69.2</v>
      </c>
      <c r="R10" s="5">
        <v>69.2</v>
      </c>
      <c r="S10" s="5">
        <v>19</v>
      </c>
      <c r="T10" s="5">
        <v>19</v>
      </c>
      <c r="U10" s="5">
        <v>6</v>
      </c>
      <c r="V10" s="5">
        <v>6</v>
      </c>
      <c r="W10" s="5">
        <v>0.35</v>
      </c>
      <c r="X10" s="5">
        <v>0.35</v>
      </c>
      <c r="Y10" s="10">
        <v>0.02</v>
      </c>
      <c r="Z10" s="10">
        <v>0.02</v>
      </c>
      <c r="AA10" s="11">
        <v>0.08</v>
      </c>
      <c r="AB10" s="10">
        <v>0.08</v>
      </c>
      <c r="AC10" s="12">
        <v>0.45</v>
      </c>
      <c r="AD10" s="12">
        <v>0.45</v>
      </c>
      <c r="AE10" s="5">
        <v>0.03</v>
      </c>
      <c r="AF10" s="5">
        <v>0.03</v>
      </c>
    </row>
    <row r="11" spans="1:32" ht="39" customHeight="1">
      <c r="A11" s="6"/>
      <c r="B11" s="9" t="s">
        <v>140</v>
      </c>
      <c r="C11" s="3">
        <v>40</v>
      </c>
      <c r="D11" s="3">
        <v>60</v>
      </c>
      <c r="E11" s="3">
        <v>3.12</v>
      </c>
      <c r="F11" s="6">
        <v>4.68</v>
      </c>
      <c r="G11" s="6"/>
      <c r="H11" s="6">
        <v>1.4</v>
      </c>
      <c r="I11" s="6">
        <v>3.76</v>
      </c>
      <c r="J11" s="6">
        <v>5.64</v>
      </c>
      <c r="K11" s="6">
        <v>0.8</v>
      </c>
      <c r="L11" s="6"/>
      <c r="M11" s="6">
        <v>29.6</v>
      </c>
      <c r="N11" s="6">
        <v>44.4</v>
      </c>
      <c r="O11" s="6">
        <v>188.46</v>
      </c>
      <c r="P11" s="5">
        <v>282.7</v>
      </c>
      <c r="Q11" s="5">
        <v>33</v>
      </c>
      <c r="R11" s="5">
        <v>66</v>
      </c>
      <c r="S11" s="5">
        <v>25</v>
      </c>
      <c r="T11" s="5">
        <v>50</v>
      </c>
      <c r="U11" s="5">
        <v>6</v>
      </c>
      <c r="V11" s="5">
        <v>12</v>
      </c>
      <c r="W11" s="5">
        <v>0.4</v>
      </c>
      <c r="X11" s="5">
        <v>0.8</v>
      </c>
      <c r="Y11" s="10">
        <v>0.01</v>
      </c>
      <c r="Z11" s="10">
        <v>0.02</v>
      </c>
      <c r="AA11" s="11">
        <v>0.04</v>
      </c>
      <c r="AB11" s="10">
        <v>0.08</v>
      </c>
      <c r="AC11" s="12">
        <v>0.3</v>
      </c>
      <c r="AD11" s="12">
        <v>0.6</v>
      </c>
      <c r="AE11" s="5">
        <v>2.2</v>
      </c>
      <c r="AF11" s="5">
        <v>2.2</v>
      </c>
    </row>
    <row r="12" spans="1:32" ht="37.5" customHeight="1">
      <c r="A12" s="8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32.25" customHeight="1">
      <c r="A13" s="6"/>
      <c r="B13" s="52" t="s">
        <v>49</v>
      </c>
      <c r="C13" s="6"/>
      <c r="D13" s="6"/>
      <c r="E13" s="14">
        <f aca="true" t="shared" si="0" ref="E13:AF13">SUM(E7:E12)</f>
        <v>18.98</v>
      </c>
      <c r="F13" s="14">
        <f t="shared" si="0"/>
        <v>24.67</v>
      </c>
      <c r="G13" s="14">
        <f t="shared" si="0"/>
        <v>42.699999999999996</v>
      </c>
      <c r="H13" s="14">
        <f t="shared" si="0"/>
        <v>54.099999999999994</v>
      </c>
      <c r="I13" s="14">
        <f t="shared" si="0"/>
        <v>19.75</v>
      </c>
      <c r="J13" s="14">
        <f t="shared" si="0"/>
        <v>23.42</v>
      </c>
      <c r="K13" s="14">
        <f t="shared" si="0"/>
        <v>14.700000000000001</v>
      </c>
      <c r="L13" s="14">
        <f t="shared" si="0"/>
        <v>27.8</v>
      </c>
      <c r="M13" s="14">
        <f t="shared" si="0"/>
        <v>101.55000000000001</v>
      </c>
      <c r="N13" s="14">
        <f t="shared" si="0"/>
        <v>124.17000000000002</v>
      </c>
      <c r="O13" s="14">
        <f t="shared" si="0"/>
        <v>675.36</v>
      </c>
      <c r="P13" s="15">
        <f t="shared" si="0"/>
        <v>875.5</v>
      </c>
      <c r="Q13" s="15">
        <f t="shared" si="0"/>
        <v>366.4</v>
      </c>
      <c r="R13" s="15">
        <f t="shared" si="0"/>
        <v>565.8</v>
      </c>
      <c r="S13" s="15">
        <f t="shared" si="0"/>
        <v>374.4</v>
      </c>
      <c r="T13" s="15">
        <f t="shared" si="0"/>
        <v>530.6</v>
      </c>
      <c r="U13" s="15">
        <f t="shared" si="0"/>
        <v>41</v>
      </c>
      <c r="V13" s="15">
        <f t="shared" si="0"/>
        <v>65</v>
      </c>
      <c r="W13" s="15">
        <f t="shared" si="0"/>
        <v>6.890000000000001</v>
      </c>
      <c r="X13" s="15">
        <f t="shared" si="0"/>
        <v>10.81</v>
      </c>
      <c r="Y13" s="15">
        <f t="shared" si="0"/>
        <v>0.34</v>
      </c>
      <c r="Z13" s="15">
        <f t="shared" si="0"/>
        <v>0.6500000000000001</v>
      </c>
      <c r="AA13" s="15">
        <f t="shared" si="0"/>
        <v>0.33999999999999997</v>
      </c>
      <c r="AB13" s="15">
        <f t="shared" si="0"/>
        <v>0.47000000000000003</v>
      </c>
      <c r="AC13" s="15">
        <f t="shared" si="0"/>
        <v>1.75</v>
      </c>
      <c r="AD13" s="15">
        <f t="shared" si="0"/>
        <v>2.34</v>
      </c>
      <c r="AE13" s="19">
        <f t="shared" si="0"/>
        <v>10.43</v>
      </c>
      <c r="AF13" s="19">
        <f t="shared" si="0"/>
        <v>14.75</v>
      </c>
    </row>
    <row r="14" spans="1:32" s="45" customFormat="1" ht="28.5" customHeight="1">
      <c r="A14" s="87" t="s">
        <v>26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60" customHeight="1">
      <c r="A15" s="6">
        <v>15</v>
      </c>
      <c r="B15" s="7" t="s">
        <v>110</v>
      </c>
      <c r="C15" s="6">
        <v>200</v>
      </c>
      <c r="D15" s="6">
        <v>250</v>
      </c>
      <c r="E15" s="6">
        <v>1.68</v>
      </c>
      <c r="F15" s="6">
        <v>2.1</v>
      </c>
      <c r="G15" s="6">
        <v>2</v>
      </c>
      <c r="H15" s="6">
        <v>2.6</v>
      </c>
      <c r="I15" s="6">
        <v>5.98</v>
      </c>
      <c r="J15" s="6">
        <v>7.48</v>
      </c>
      <c r="K15" s="6">
        <v>0.5</v>
      </c>
      <c r="L15" s="6">
        <v>0.7</v>
      </c>
      <c r="M15" s="6">
        <v>9.35</v>
      </c>
      <c r="N15" s="6">
        <v>11.69</v>
      </c>
      <c r="O15" s="6">
        <v>98.37</v>
      </c>
      <c r="P15" s="5">
        <v>122.96</v>
      </c>
      <c r="Q15" s="5">
        <v>50</v>
      </c>
      <c r="R15" s="5">
        <v>56</v>
      </c>
      <c r="S15" s="5">
        <v>45</v>
      </c>
      <c r="T15" s="5">
        <v>49</v>
      </c>
      <c r="U15" s="5">
        <v>18</v>
      </c>
      <c r="V15" s="5">
        <v>22</v>
      </c>
      <c r="W15" s="5">
        <v>1</v>
      </c>
      <c r="X15" s="5">
        <v>1.2</v>
      </c>
      <c r="Y15" s="5">
        <v>0.08</v>
      </c>
      <c r="Z15" s="5">
        <v>0.012</v>
      </c>
      <c r="AA15" s="5">
        <v>0.15</v>
      </c>
      <c r="AB15" s="5">
        <v>0.19</v>
      </c>
      <c r="AC15" s="5">
        <v>7</v>
      </c>
      <c r="AD15" s="5">
        <v>7.6</v>
      </c>
      <c r="AE15" s="5">
        <v>1.5</v>
      </c>
      <c r="AF15" s="5">
        <v>1.9</v>
      </c>
    </row>
    <row r="16" spans="1:32" ht="36" customHeight="1">
      <c r="A16" s="6">
        <v>21</v>
      </c>
      <c r="B16" s="52" t="s">
        <v>52</v>
      </c>
      <c r="C16" s="6">
        <v>0.115</v>
      </c>
      <c r="D16" s="6">
        <v>0.115</v>
      </c>
      <c r="E16" s="6">
        <v>2.2</v>
      </c>
      <c r="F16" s="6">
        <v>2.2</v>
      </c>
      <c r="G16" s="6">
        <v>2.2</v>
      </c>
      <c r="H16" s="6">
        <v>2.2</v>
      </c>
      <c r="I16" s="6">
        <v>5</v>
      </c>
      <c r="J16" s="6">
        <v>5</v>
      </c>
      <c r="K16" s="6">
        <v>5</v>
      </c>
      <c r="L16" s="6">
        <v>5</v>
      </c>
      <c r="M16" s="6">
        <v>16</v>
      </c>
      <c r="N16" s="6">
        <v>16</v>
      </c>
      <c r="O16" s="6">
        <v>120</v>
      </c>
      <c r="P16" s="5">
        <v>120</v>
      </c>
      <c r="Q16" s="5">
        <v>28</v>
      </c>
      <c r="R16" s="5">
        <v>28</v>
      </c>
      <c r="S16" s="5">
        <v>32</v>
      </c>
      <c r="T16" s="5">
        <v>32</v>
      </c>
      <c r="U16" s="5">
        <v>20</v>
      </c>
      <c r="V16" s="5">
        <v>20</v>
      </c>
      <c r="W16" s="5">
        <v>0.04</v>
      </c>
      <c r="X16" s="5">
        <v>0.04</v>
      </c>
      <c r="Y16" s="5">
        <v>1</v>
      </c>
      <c r="Z16" s="5">
        <v>1</v>
      </c>
      <c r="AA16" s="5">
        <v>2.3</v>
      </c>
      <c r="AB16" s="5">
        <v>2.3</v>
      </c>
      <c r="AC16" s="5">
        <v>0.8</v>
      </c>
      <c r="AD16" s="5">
        <v>0.8</v>
      </c>
      <c r="AE16" s="5">
        <v>1.2</v>
      </c>
      <c r="AF16" s="5">
        <v>1.2</v>
      </c>
    </row>
    <row r="17" spans="1:32" ht="37.5" customHeight="1">
      <c r="A17" s="3">
        <v>9</v>
      </c>
      <c r="B17" s="7" t="s">
        <v>121</v>
      </c>
      <c r="C17" s="3">
        <v>150</v>
      </c>
      <c r="D17" s="3">
        <v>200</v>
      </c>
      <c r="E17" s="6">
        <v>8.46</v>
      </c>
      <c r="F17" s="6">
        <v>15.5</v>
      </c>
      <c r="G17" s="6"/>
      <c r="H17" s="6"/>
      <c r="I17" s="6">
        <v>9.95</v>
      </c>
      <c r="J17" s="6">
        <v>15.92</v>
      </c>
      <c r="K17" s="6"/>
      <c r="L17" s="6"/>
      <c r="M17" s="6">
        <v>21.32</v>
      </c>
      <c r="N17" s="6">
        <v>34.1</v>
      </c>
      <c r="O17" s="6">
        <v>209</v>
      </c>
      <c r="P17" s="5">
        <v>334.4</v>
      </c>
      <c r="Q17" s="5">
        <v>22</v>
      </c>
      <c r="R17" s="5">
        <v>28</v>
      </c>
      <c r="S17" s="5">
        <v>30</v>
      </c>
      <c r="T17" s="5">
        <v>31</v>
      </c>
      <c r="U17" s="5">
        <v>21</v>
      </c>
      <c r="V17" s="5">
        <v>24</v>
      </c>
      <c r="W17" s="5">
        <v>0.02</v>
      </c>
      <c r="X17" s="5">
        <v>0.022</v>
      </c>
      <c r="Y17" s="5">
        <v>0.05</v>
      </c>
      <c r="Z17" s="5">
        <v>0.08</v>
      </c>
      <c r="AA17" s="5">
        <v>0.08</v>
      </c>
      <c r="AB17" s="5">
        <v>0.128</v>
      </c>
      <c r="AC17" s="5">
        <v>0.14</v>
      </c>
      <c r="AD17" s="5">
        <v>0.0228</v>
      </c>
      <c r="AE17" s="5">
        <v>1.3</v>
      </c>
      <c r="AF17" s="5"/>
    </row>
    <row r="18" spans="1:32" ht="37.5" customHeight="1">
      <c r="A18" s="6">
        <v>268</v>
      </c>
      <c r="B18" s="7" t="s">
        <v>79</v>
      </c>
      <c r="C18" s="6">
        <v>80</v>
      </c>
      <c r="D18" s="6">
        <v>100</v>
      </c>
      <c r="E18" s="6">
        <v>12.54</v>
      </c>
      <c r="F18" s="6">
        <v>15.55</v>
      </c>
      <c r="G18" s="6">
        <v>5</v>
      </c>
      <c r="H18" s="6">
        <v>7.2</v>
      </c>
      <c r="I18" s="6">
        <v>9.24</v>
      </c>
      <c r="J18" s="6">
        <v>11.55</v>
      </c>
      <c r="K18" s="6">
        <v>5.5</v>
      </c>
      <c r="L18" s="6">
        <v>6.4</v>
      </c>
      <c r="M18" s="6">
        <v>12.56</v>
      </c>
      <c r="N18" s="6">
        <v>15.7</v>
      </c>
      <c r="O18" s="6">
        <v>183</v>
      </c>
      <c r="P18" s="5">
        <v>228.75</v>
      </c>
      <c r="Q18" s="5">
        <v>33</v>
      </c>
      <c r="R18" s="5">
        <v>42</v>
      </c>
      <c r="S18" s="5">
        <v>80</v>
      </c>
      <c r="T18" s="5">
        <v>92</v>
      </c>
      <c r="U18" s="5">
        <v>18</v>
      </c>
      <c r="V18" s="5">
        <v>21</v>
      </c>
      <c r="W18" s="5">
        <v>0.7</v>
      </c>
      <c r="X18" s="5">
        <v>0.9</v>
      </c>
      <c r="Y18" s="5">
        <v>0.04</v>
      </c>
      <c r="Z18" s="5">
        <v>0.06</v>
      </c>
      <c r="AA18" s="5">
        <v>0.05</v>
      </c>
      <c r="AB18" s="5">
        <v>0.07</v>
      </c>
      <c r="AC18" s="5">
        <v>0</v>
      </c>
      <c r="AD18" s="5">
        <v>0</v>
      </c>
      <c r="AE18" s="5">
        <v>1.1</v>
      </c>
      <c r="AF18" s="5">
        <v>1.6</v>
      </c>
    </row>
    <row r="19" spans="1:32" ht="37.5" customHeight="1">
      <c r="A19" s="6" t="s">
        <v>85</v>
      </c>
      <c r="B19" s="7" t="s">
        <v>56</v>
      </c>
      <c r="C19" s="6">
        <v>200</v>
      </c>
      <c r="D19" s="6">
        <v>200</v>
      </c>
      <c r="E19" s="6">
        <v>8.9</v>
      </c>
      <c r="F19" s="6">
        <v>8.9</v>
      </c>
      <c r="G19" s="6">
        <v>0</v>
      </c>
      <c r="H19" s="6">
        <v>0</v>
      </c>
      <c r="I19" s="6">
        <v>3.06</v>
      </c>
      <c r="J19" s="6">
        <v>3.06</v>
      </c>
      <c r="K19" s="6">
        <v>0</v>
      </c>
      <c r="L19" s="6">
        <v>0</v>
      </c>
      <c r="M19" s="6">
        <v>26</v>
      </c>
      <c r="N19" s="6">
        <v>26</v>
      </c>
      <c r="O19" s="6">
        <v>58</v>
      </c>
      <c r="P19" s="5">
        <v>58</v>
      </c>
      <c r="Q19" s="5">
        <v>26</v>
      </c>
      <c r="R19" s="5">
        <v>26</v>
      </c>
      <c r="S19" s="5">
        <v>64</v>
      </c>
      <c r="T19" s="5">
        <v>64</v>
      </c>
      <c r="U19" s="5">
        <v>13</v>
      </c>
      <c r="V19" s="5">
        <v>13</v>
      </c>
      <c r="W19" s="5">
        <v>0.6</v>
      </c>
      <c r="X19" s="5">
        <v>0.6</v>
      </c>
      <c r="Y19" s="5">
        <v>0</v>
      </c>
      <c r="Z19" s="5">
        <v>0</v>
      </c>
      <c r="AA19" s="5">
        <v>0.06</v>
      </c>
      <c r="AB19" s="5">
        <v>0.06</v>
      </c>
      <c r="AC19" s="5">
        <v>17</v>
      </c>
      <c r="AD19" s="5">
        <v>17</v>
      </c>
      <c r="AE19" s="5">
        <v>0.1</v>
      </c>
      <c r="AF19" s="5">
        <v>0.1</v>
      </c>
    </row>
    <row r="20" spans="1:32" ht="38.25" customHeight="1">
      <c r="A20" s="8" t="s">
        <v>103</v>
      </c>
      <c r="B20" s="7" t="s">
        <v>102</v>
      </c>
      <c r="C20" s="6">
        <v>40</v>
      </c>
      <c r="D20" s="6">
        <v>50</v>
      </c>
      <c r="E20" s="6">
        <v>2.24</v>
      </c>
      <c r="F20" s="6">
        <v>3.07</v>
      </c>
      <c r="G20" s="6"/>
      <c r="H20" s="6"/>
      <c r="I20" s="6">
        <v>0.8</v>
      </c>
      <c r="J20" s="6">
        <v>1.07</v>
      </c>
      <c r="K20" s="6"/>
      <c r="L20" s="6"/>
      <c r="M20" s="6">
        <v>16.7</v>
      </c>
      <c r="N20" s="6">
        <v>20.9</v>
      </c>
      <c r="O20" s="6">
        <v>85.7</v>
      </c>
      <c r="P20" s="5">
        <v>107.2</v>
      </c>
      <c r="Q20" s="5">
        <v>9.2</v>
      </c>
      <c r="R20" s="5">
        <v>13.8</v>
      </c>
      <c r="S20" s="5">
        <v>42.4</v>
      </c>
      <c r="T20" s="5">
        <v>63.6</v>
      </c>
      <c r="U20" s="5">
        <v>10</v>
      </c>
      <c r="V20" s="5">
        <v>15</v>
      </c>
      <c r="W20" s="5">
        <v>1.24</v>
      </c>
      <c r="X20" s="5">
        <v>1.86</v>
      </c>
      <c r="Y20" s="5">
        <v>0.04</v>
      </c>
      <c r="Z20" s="5">
        <v>0.07</v>
      </c>
      <c r="AA20" s="5">
        <v>0.04</v>
      </c>
      <c r="AB20" s="5">
        <v>0.05</v>
      </c>
      <c r="AC20" s="5">
        <v>0</v>
      </c>
      <c r="AD20" s="5">
        <v>0</v>
      </c>
      <c r="AE20" s="5">
        <v>1.2</v>
      </c>
      <c r="AF20" s="5">
        <v>1.82</v>
      </c>
    </row>
    <row r="21" spans="1:32" ht="36" customHeight="1">
      <c r="A21" s="6"/>
      <c r="B21" s="13" t="s">
        <v>38</v>
      </c>
      <c r="C21" s="14"/>
      <c r="D21" s="14"/>
      <c r="E21" s="14">
        <f>E15+E16+E17+E18+E19+E20</f>
        <v>36.02</v>
      </c>
      <c r="F21" s="14">
        <f aca="true" t="shared" si="1" ref="F21:N21">F15+F16+F17+F20</f>
        <v>22.87</v>
      </c>
      <c r="G21" s="14">
        <f t="shared" si="1"/>
        <v>4.2</v>
      </c>
      <c r="H21" s="14">
        <f t="shared" si="1"/>
        <v>4.800000000000001</v>
      </c>
      <c r="I21" s="14">
        <f t="shared" si="1"/>
        <v>21.73</v>
      </c>
      <c r="J21" s="14">
        <f t="shared" si="1"/>
        <v>29.47</v>
      </c>
      <c r="K21" s="14">
        <f t="shared" si="1"/>
        <v>5.5</v>
      </c>
      <c r="L21" s="14">
        <f t="shared" si="1"/>
        <v>5.7</v>
      </c>
      <c r="M21" s="14">
        <f t="shared" si="1"/>
        <v>63.370000000000005</v>
      </c>
      <c r="N21" s="14">
        <f t="shared" si="1"/>
        <v>82.69</v>
      </c>
      <c r="O21" s="14">
        <f>O15+O16+O17+O18+O19+O20</f>
        <v>754.07</v>
      </c>
      <c r="P21" s="14">
        <f aca="true" t="shared" si="2" ref="P21:AF21">P15+P16+P17+P18+P19+P20</f>
        <v>971.31</v>
      </c>
      <c r="Q21" s="14">
        <f t="shared" si="2"/>
        <v>168.2</v>
      </c>
      <c r="R21" s="14">
        <f t="shared" si="2"/>
        <v>193.8</v>
      </c>
      <c r="S21" s="14">
        <f t="shared" si="2"/>
        <v>293.4</v>
      </c>
      <c r="T21" s="14">
        <f t="shared" si="2"/>
        <v>331.6</v>
      </c>
      <c r="U21" s="14">
        <f t="shared" si="2"/>
        <v>100</v>
      </c>
      <c r="V21" s="14">
        <f t="shared" si="2"/>
        <v>115</v>
      </c>
      <c r="W21" s="14">
        <f t="shared" si="2"/>
        <v>3.5999999999999996</v>
      </c>
      <c r="X21" s="14">
        <f t="shared" si="2"/>
        <v>4.622</v>
      </c>
      <c r="Y21" s="14">
        <f t="shared" si="2"/>
        <v>1.2100000000000002</v>
      </c>
      <c r="Z21" s="14">
        <f t="shared" si="2"/>
        <v>1.2220000000000002</v>
      </c>
      <c r="AA21" s="14">
        <f t="shared" si="2"/>
        <v>2.6799999999999997</v>
      </c>
      <c r="AB21" s="14">
        <f t="shared" si="2"/>
        <v>2.7979999999999996</v>
      </c>
      <c r="AC21" s="14">
        <f t="shared" si="2"/>
        <v>24.939999999999998</v>
      </c>
      <c r="AD21" s="14">
        <f t="shared" si="2"/>
        <v>25.422800000000002</v>
      </c>
      <c r="AE21" s="14">
        <f t="shared" si="2"/>
        <v>6.3999999999999995</v>
      </c>
      <c r="AF21" s="14">
        <f t="shared" si="2"/>
        <v>6.619999999999999</v>
      </c>
    </row>
    <row r="22" spans="1:32" ht="72" customHeight="1">
      <c r="A22" s="6"/>
      <c r="B22" s="13" t="s">
        <v>42</v>
      </c>
      <c r="C22" s="14"/>
      <c r="D22" s="14"/>
      <c r="E22" s="14">
        <f>E13+E21</f>
        <v>55</v>
      </c>
      <c r="F22" s="14">
        <f aca="true" t="shared" si="3" ref="F22:AF22">F13+F21</f>
        <v>47.540000000000006</v>
      </c>
      <c r="G22" s="14">
        <f t="shared" si="3"/>
        <v>46.9</v>
      </c>
      <c r="H22" s="14">
        <f t="shared" si="3"/>
        <v>58.89999999999999</v>
      </c>
      <c r="I22" s="14">
        <f t="shared" si="3"/>
        <v>41.480000000000004</v>
      </c>
      <c r="J22" s="14">
        <f t="shared" si="3"/>
        <v>52.89</v>
      </c>
      <c r="K22" s="14">
        <f t="shared" si="3"/>
        <v>20.200000000000003</v>
      </c>
      <c r="L22" s="14">
        <f t="shared" si="3"/>
        <v>33.5</v>
      </c>
      <c r="M22" s="14">
        <f t="shared" si="3"/>
        <v>164.92000000000002</v>
      </c>
      <c r="N22" s="14">
        <f t="shared" si="3"/>
        <v>206.86</v>
      </c>
      <c r="O22" s="14">
        <f t="shared" si="3"/>
        <v>1429.43</v>
      </c>
      <c r="P22" s="14">
        <f t="shared" si="3"/>
        <v>1846.81</v>
      </c>
      <c r="Q22" s="14">
        <f t="shared" si="3"/>
        <v>534.5999999999999</v>
      </c>
      <c r="R22" s="14">
        <f t="shared" si="3"/>
        <v>759.5999999999999</v>
      </c>
      <c r="S22" s="14">
        <f t="shared" si="3"/>
        <v>667.8</v>
      </c>
      <c r="T22" s="14">
        <f t="shared" si="3"/>
        <v>862.2</v>
      </c>
      <c r="U22" s="14">
        <f t="shared" si="3"/>
        <v>141</v>
      </c>
      <c r="V22" s="14">
        <f t="shared" si="3"/>
        <v>180</v>
      </c>
      <c r="W22" s="14">
        <f t="shared" si="3"/>
        <v>10.49</v>
      </c>
      <c r="X22" s="14">
        <f t="shared" si="3"/>
        <v>15.432</v>
      </c>
      <c r="Y22" s="14">
        <f t="shared" si="3"/>
        <v>1.5500000000000003</v>
      </c>
      <c r="Z22" s="14">
        <f t="shared" si="3"/>
        <v>1.8720000000000003</v>
      </c>
      <c r="AA22" s="14">
        <f t="shared" si="3"/>
        <v>3.0199999999999996</v>
      </c>
      <c r="AB22" s="14">
        <f t="shared" si="3"/>
        <v>3.268</v>
      </c>
      <c r="AC22" s="14">
        <f t="shared" si="3"/>
        <v>26.689999999999998</v>
      </c>
      <c r="AD22" s="14">
        <f t="shared" si="3"/>
        <v>27.762800000000002</v>
      </c>
      <c r="AE22" s="14">
        <f t="shared" si="3"/>
        <v>16.83</v>
      </c>
      <c r="AF22" s="14">
        <f t="shared" si="3"/>
        <v>21.369999999999997</v>
      </c>
    </row>
    <row r="23" spans="1:32" ht="2.25" customHeight="1" hidden="1">
      <c r="A23" s="72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"/>
      <c r="AD23" s="22"/>
      <c r="AE23" s="5"/>
      <c r="AF23" s="5"/>
    </row>
    <row r="24" spans="1:32" ht="63.75" customHeight="1" hidden="1">
      <c r="A24" s="6"/>
      <c r="B24" s="13" t="s">
        <v>38</v>
      </c>
      <c r="C24" s="14"/>
      <c r="D24" s="14"/>
      <c r="E24" s="14">
        <f aca="true" t="shared" si="4" ref="E24:AF24">E15+E16+E17+E20+E21+E22+E23</f>
        <v>105.6</v>
      </c>
      <c r="F24" s="14">
        <f t="shared" si="4"/>
        <v>93.28</v>
      </c>
      <c r="G24" s="14">
        <f t="shared" si="4"/>
        <v>55.3</v>
      </c>
      <c r="H24" s="14">
        <f t="shared" si="4"/>
        <v>68.5</v>
      </c>
      <c r="I24" s="14">
        <f t="shared" si="4"/>
        <v>84.94</v>
      </c>
      <c r="J24" s="14">
        <f t="shared" si="4"/>
        <v>111.83</v>
      </c>
      <c r="K24" s="14">
        <f t="shared" si="4"/>
        <v>31.200000000000003</v>
      </c>
      <c r="L24" s="14">
        <f t="shared" si="4"/>
        <v>44.9</v>
      </c>
      <c r="M24" s="14">
        <f t="shared" si="4"/>
        <v>291.66</v>
      </c>
      <c r="N24" s="14">
        <f t="shared" si="4"/>
        <v>372.24</v>
      </c>
      <c r="O24" s="14">
        <f t="shared" si="4"/>
        <v>2696.57</v>
      </c>
      <c r="P24" s="15">
        <f t="shared" si="4"/>
        <v>3502.68</v>
      </c>
      <c r="Q24" s="15">
        <f t="shared" si="4"/>
        <v>811.9999999999999</v>
      </c>
      <c r="R24" s="15">
        <f t="shared" si="4"/>
        <v>1079.1999999999998</v>
      </c>
      <c r="S24" s="15">
        <f t="shared" si="4"/>
        <v>1110.6</v>
      </c>
      <c r="T24" s="15">
        <f t="shared" si="4"/>
        <v>1369.4</v>
      </c>
      <c r="U24" s="15">
        <f t="shared" si="4"/>
        <v>310</v>
      </c>
      <c r="V24" s="15">
        <f t="shared" si="4"/>
        <v>376</v>
      </c>
      <c r="W24" s="15">
        <f t="shared" si="4"/>
        <v>16.39</v>
      </c>
      <c r="X24" s="15">
        <f t="shared" si="4"/>
        <v>23.176000000000002</v>
      </c>
      <c r="Y24" s="15">
        <f t="shared" si="4"/>
        <v>3.9300000000000006</v>
      </c>
      <c r="Z24" s="15">
        <f t="shared" si="4"/>
        <v>4.256</v>
      </c>
      <c r="AA24" s="15">
        <f t="shared" si="4"/>
        <v>8.27</v>
      </c>
      <c r="AB24" s="15">
        <f t="shared" si="4"/>
        <v>8.733999999999998</v>
      </c>
      <c r="AC24" s="15">
        <f t="shared" si="4"/>
        <v>59.56999999999999</v>
      </c>
      <c r="AD24" s="15">
        <f t="shared" si="4"/>
        <v>61.6084</v>
      </c>
      <c r="AE24" s="15">
        <f t="shared" si="4"/>
        <v>28.43</v>
      </c>
      <c r="AF24" s="15">
        <f t="shared" si="4"/>
        <v>32.91</v>
      </c>
    </row>
    <row r="25" spans="1:32" ht="170.25" customHeight="1" hidden="1">
      <c r="A25" s="6"/>
      <c r="B25" s="13" t="s">
        <v>32</v>
      </c>
      <c r="C25" s="14"/>
      <c r="D25" s="14"/>
      <c r="E25" s="14">
        <f aca="true" t="shared" si="5" ref="E25:AF25">E13+E24</f>
        <v>124.58</v>
      </c>
      <c r="F25" s="14">
        <f t="shared" si="5"/>
        <v>117.95</v>
      </c>
      <c r="G25" s="14">
        <f t="shared" si="5"/>
        <v>98</v>
      </c>
      <c r="H25" s="14">
        <f t="shared" si="5"/>
        <v>122.6</v>
      </c>
      <c r="I25" s="14">
        <f t="shared" si="5"/>
        <v>104.69</v>
      </c>
      <c r="J25" s="14">
        <f t="shared" si="5"/>
        <v>135.25</v>
      </c>
      <c r="K25" s="14">
        <f t="shared" si="5"/>
        <v>45.900000000000006</v>
      </c>
      <c r="L25" s="14">
        <f t="shared" si="5"/>
        <v>72.7</v>
      </c>
      <c r="M25" s="14">
        <f t="shared" si="5"/>
        <v>393.21000000000004</v>
      </c>
      <c r="N25" s="14">
        <f t="shared" si="5"/>
        <v>496.41</v>
      </c>
      <c r="O25" s="14">
        <f t="shared" si="5"/>
        <v>3371.9300000000003</v>
      </c>
      <c r="P25" s="15">
        <f t="shared" si="5"/>
        <v>4378.18</v>
      </c>
      <c r="Q25" s="15">
        <f t="shared" si="5"/>
        <v>1178.3999999999999</v>
      </c>
      <c r="R25" s="15">
        <f t="shared" si="5"/>
        <v>1644.9999999999998</v>
      </c>
      <c r="S25" s="15">
        <f t="shared" si="5"/>
        <v>1485</v>
      </c>
      <c r="T25" s="15">
        <f t="shared" si="5"/>
        <v>1900</v>
      </c>
      <c r="U25" s="15">
        <f t="shared" si="5"/>
        <v>351</v>
      </c>
      <c r="V25" s="15">
        <f t="shared" si="5"/>
        <v>441</v>
      </c>
      <c r="W25" s="15">
        <f t="shared" si="5"/>
        <v>23.28</v>
      </c>
      <c r="X25" s="15">
        <f t="shared" si="5"/>
        <v>33.986000000000004</v>
      </c>
      <c r="Y25" s="15">
        <f t="shared" si="5"/>
        <v>4.2700000000000005</v>
      </c>
      <c r="Z25" s="15">
        <f t="shared" si="5"/>
        <v>4.906000000000001</v>
      </c>
      <c r="AA25" s="15">
        <f t="shared" si="5"/>
        <v>8.61</v>
      </c>
      <c r="AB25" s="15">
        <f t="shared" si="5"/>
        <v>9.203999999999999</v>
      </c>
      <c r="AC25" s="15">
        <f t="shared" si="5"/>
        <v>61.31999999999999</v>
      </c>
      <c r="AD25" s="15">
        <f t="shared" si="5"/>
        <v>63.94840000000001</v>
      </c>
      <c r="AE25" s="15">
        <f t="shared" si="5"/>
        <v>38.86</v>
      </c>
      <c r="AF25" s="15">
        <f t="shared" si="5"/>
        <v>47.66</v>
      </c>
    </row>
  </sheetData>
  <sheetProtection selectLockedCells="1" selectUnlockedCells="1"/>
  <mergeCells count="27">
    <mergeCell ref="A1:AF1"/>
    <mergeCell ref="A2:AF2"/>
    <mergeCell ref="A3:A6"/>
    <mergeCell ref="B3:B6"/>
    <mergeCell ref="C3:D3"/>
    <mergeCell ref="E3:N3"/>
    <mergeCell ref="O3:P5"/>
    <mergeCell ref="Q3:X3"/>
    <mergeCell ref="Y3:AF3"/>
    <mergeCell ref="AA4:AB5"/>
    <mergeCell ref="AC4:AD5"/>
    <mergeCell ref="C4:C6"/>
    <mergeCell ref="D4:D6"/>
    <mergeCell ref="E4:H4"/>
    <mergeCell ref="I4:L4"/>
    <mergeCell ref="M4:N5"/>
    <mergeCell ref="Q4:R5"/>
    <mergeCell ref="AE4:AF5"/>
    <mergeCell ref="E5:F5"/>
    <mergeCell ref="G5:H5"/>
    <mergeCell ref="I5:J5"/>
    <mergeCell ref="K5:L5"/>
    <mergeCell ref="A14:AF14"/>
    <mergeCell ref="S4:T5"/>
    <mergeCell ref="U4:V5"/>
    <mergeCell ref="W4:X5"/>
    <mergeCell ref="Y4:Z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73" zoomScaleNormal="73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N11" sqref="N11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24" customHeight="1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9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6.5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51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41.25" customHeight="1">
      <c r="A4" s="77"/>
      <c r="B4" s="77"/>
      <c r="C4" s="77" t="s">
        <v>68</v>
      </c>
      <c r="D4" s="77" t="s">
        <v>69</v>
      </c>
      <c r="E4" s="79" t="s">
        <v>8</v>
      </c>
      <c r="F4" s="79"/>
      <c r="G4" s="79"/>
      <c r="H4" s="79"/>
      <c r="I4" s="76" t="s">
        <v>9</v>
      </c>
      <c r="J4" s="76"/>
      <c r="K4" s="76"/>
      <c r="L4" s="76"/>
      <c r="M4" s="77" t="s">
        <v>10</v>
      </c>
      <c r="N4" s="77"/>
      <c r="O4" s="77"/>
      <c r="P4" s="77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12.75" customHeight="1" hidden="1">
      <c r="A5" s="77"/>
      <c r="B5" s="77"/>
      <c r="C5" s="77"/>
      <c r="D5" s="77"/>
      <c r="E5" s="76" t="s">
        <v>19</v>
      </c>
      <c r="F5" s="76"/>
      <c r="G5" s="77" t="s">
        <v>20</v>
      </c>
      <c r="H5" s="77"/>
      <c r="I5" s="76" t="s">
        <v>19</v>
      </c>
      <c r="J5" s="76"/>
      <c r="K5" s="77" t="s">
        <v>21</v>
      </c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54" customHeight="1">
      <c r="A6" s="77"/>
      <c r="B6" s="77"/>
      <c r="C6" s="77"/>
      <c r="D6" s="77"/>
      <c r="E6" s="49" t="s">
        <v>66</v>
      </c>
      <c r="F6" s="49" t="s">
        <v>67</v>
      </c>
      <c r="G6" s="49" t="s">
        <v>22</v>
      </c>
      <c r="H6" s="49" t="s">
        <v>23</v>
      </c>
      <c r="I6" s="49" t="s">
        <v>66</v>
      </c>
      <c r="J6" s="49" t="s">
        <v>67</v>
      </c>
      <c r="K6" s="49" t="s">
        <v>22</v>
      </c>
      <c r="L6" s="49" t="s">
        <v>23</v>
      </c>
      <c r="M6" s="49" t="s">
        <v>66</v>
      </c>
      <c r="N6" s="49" t="s">
        <v>67</v>
      </c>
      <c r="O6" s="49" t="s">
        <v>66</v>
      </c>
      <c r="P6" s="49" t="s">
        <v>67</v>
      </c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67</v>
      </c>
    </row>
    <row r="7" spans="1:32" s="54" customFormat="1" ht="56.25" customHeight="1" hidden="1">
      <c r="A7" s="20"/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54" customFormat="1" ht="2.25" customHeight="1">
      <c r="A8" s="6"/>
      <c r="B8" s="9"/>
      <c r="C8" s="3"/>
      <c r="D8" s="3"/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  <c r="Y8" s="10"/>
      <c r="Z8" s="10"/>
      <c r="AA8" s="11"/>
      <c r="AB8" s="10"/>
      <c r="AC8" s="12"/>
      <c r="AD8" s="12"/>
      <c r="AE8" s="5"/>
      <c r="AF8" s="5"/>
    </row>
    <row r="9" spans="1:32" ht="38.25" customHeight="1">
      <c r="A9" s="3">
        <v>260</v>
      </c>
      <c r="B9" s="7" t="s">
        <v>128</v>
      </c>
      <c r="C9" s="6">
        <v>250</v>
      </c>
      <c r="D9" s="6">
        <v>300</v>
      </c>
      <c r="E9" s="6">
        <v>17.21</v>
      </c>
      <c r="F9" s="6">
        <v>27.53</v>
      </c>
      <c r="G9" s="6">
        <v>12.52</v>
      </c>
      <c r="H9" s="6">
        <v>15.34</v>
      </c>
      <c r="I9" s="6">
        <v>4.67</v>
      </c>
      <c r="J9" s="6">
        <v>7.47</v>
      </c>
      <c r="K9" s="6">
        <v>11.2</v>
      </c>
      <c r="L9" s="6">
        <v>12.6</v>
      </c>
      <c r="M9" s="6">
        <v>13.72</v>
      </c>
      <c r="N9" s="6">
        <v>21.95</v>
      </c>
      <c r="O9" s="6">
        <v>165.63</v>
      </c>
      <c r="P9" s="5">
        <v>265</v>
      </c>
      <c r="Q9" s="5">
        <v>38</v>
      </c>
      <c r="R9" s="5">
        <v>42</v>
      </c>
      <c r="S9" s="5">
        <v>68</v>
      </c>
      <c r="T9" s="5">
        <v>73</v>
      </c>
      <c r="U9" s="5">
        <v>27</v>
      </c>
      <c r="V9" s="5">
        <v>32</v>
      </c>
      <c r="W9" s="5">
        <v>2</v>
      </c>
      <c r="X9" s="5">
        <v>2.5</v>
      </c>
      <c r="Y9" s="5">
        <v>0.12</v>
      </c>
      <c r="Z9" s="5">
        <v>0.26</v>
      </c>
      <c r="AA9" s="5">
        <v>0.12</v>
      </c>
      <c r="AB9" s="5">
        <v>0.2</v>
      </c>
      <c r="AC9" s="5">
        <v>20</v>
      </c>
      <c r="AD9" s="5">
        <v>25</v>
      </c>
      <c r="AE9" s="5">
        <v>2.2</v>
      </c>
      <c r="AF9" s="5">
        <v>2.6</v>
      </c>
    </row>
    <row r="10" spans="1:32" ht="38.25" customHeight="1">
      <c r="A10" s="6" t="s">
        <v>104</v>
      </c>
      <c r="B10" s="7" t="s">
        <v>101</v>
      </c>
      <c r="C10" s="6">
        <v>20</v>
      </c>
      <c r="D10" s="6">
        <v>20</v>
      </c>
      <c r="E10" s="6">
        <v>1.3</v>
      </c>
      <c r="F10" s="6">
        <v>1.3</v>
      </c>
      <c r="G10" s="6"/>
      <c r="H10" s="6"/>
      <c r="I10" s="6">
        <v>0.24</v>
      </c>
      <c r="J10" s="6">
        <v>0.24</v>
      </c>
      <c r="K10" s="6"/>
      <c r="L10" s="6"/>
      <c r="M10" s="6">
        <v>0.53</v>
      </c>
      <c r="N10" s="6">
        <v>0.53</v>
      </c>
      <c r="O10" s="6">
        <v>36.2</v>
      </c>
      <c r="P10" s="5">
        <v>36.2</v>
      </c>
      <c r="Q10" s="5">
        <v>14</v>
      </c>
      <c r="R10" s="5">
        <v>21</v>
      </c>
      <c r="S10" s="5">
        <v>10</v>
      </c>
      <c r="T10" s="5">
        <v>12</v>
      </c>
      <c r="U10" s="5">
        <v>0.31</v>
      </c>
      <c r="V10" s="5">
        <v>0.63</v>
      </c>
      <c r="W10" s="5">
        <v>0.08</v>
      </c>
      <c r="X10" s="5">
        <v>1.12</v>
      </c>
      <c r="Y10" s="5">
        <v>0.02</v>
      </c>
      <c r="Z10" s="5">
        <v>0.04</v>
      </c>
      <c r="AA10" s="5">
        <v>0.07</v>
      </c>
      <c r="AB10" s="5">
        <v>0.1</v>
      </c>
      <c r="AC10" s="5">
        <v>0</v>
      </c>
      <c r="AD10" s="5">
        <v>0</v>
      </c>
      <c r="AE10" s="5">
        <v>67.2</v>
      </c>
      <c r="AF10" s="5">
        <v>75.4</v>
      </c>
    </row>
    <row r="11" spans="1:32" ht="36" customHeight="1">
      <c r="A11" s="8" t="s">
        <v>103</v>
      </c>
      <c r="B11" s="7" t="s">
        <v>102</v>
      </c>
      <c r="C11" s="6">
        <v>20</v>
      </c>
      <c r="D11" s="6">
        <v>40</v>
      </c>
      <c r="E11" s="6">
        <v>2.24</v>
      </c>
      <c r="F11" s="6">
        <v>3.07</v>
      </c>
      <c r="G11" s="6"/>
      <c r="H11" s="6"/>
      <c r="I11" s="6">
        <v>0.8</v>
      </c>
      <c r="J11" s="6">
        <v>1.07</v>
      </c>
      <c r="K11" s="6"/>
      <c r="L11" s="6"/>
      <c r="M11" s="6">
        <v>16.7</v>
      </c>
      <c r="N11" s="6">
        <v>20.9</v>
      </c>
      <c r="O11" s="6">
        <v>85.7</v>
      </c>
      <c r="P11" s="5">
        <v>107.2</v>
      </c>
      <c r="Q11" s="5">
        <v>9.2</v>
      </c>
      <c r="R11" s="5">
        <v>13.8</v>
      </c>
      <c r="S11" s="5">
        <v>42.4</v>
      </c>
      <c r="T11" s="5">
        <v>63.6</v>
      </c>
      <c r="U11" s="5">
        <v>10</v>
      </c>
      <c r="V11" s="5">
        <v>15</v>
      </c>
      <c r="W11" s="5">
        <v>1.24</v>
      </c>
      <c r="X11" s="5">
        <v>1.86</v>
      </c>
      <c r="Y11" s="5">
        <v>0.04</v>
      </c>
      <c r="Z11" s="5">
        <v>0.07</v>
      </c>
      <c r="AA11" s="5" t="s">
        <v>53</v>
      </c>
      <c r="AB11" s="5">
        <v>0.05</v>
      </c>
      <c r="AC11" s="5">
        <v>0</v>
      </c>
      <c r="AD11" s="5">
        <v>0</v>
      </c>
      <c r="AE11" s="5">
        <v>1.2</v>
      </c>
      <c r="AF11" s="5">
        <v>1.82</v>
      </c>
    </row>
    <row r="12" spans="1:32" ht="28.5" customHeight="1">
      <c r="A12" s="28"/>
      <c r="B12" s="39" t="s">
        <v>136</v>
      </c>
      <c r="C12" s="28">
        <v>30</v>
      </c>
      <c r="D12" s="28">
        <v>30</v>
      </c>
      <c r="E12" s="28">
        <v>1.35</v>
      </c>
      <c r="F12" s="28">
        <v>1.35</v>
      </c>
      <c r="G12" s="28">
        <v>0.2</v>
      </c>
      <c r="H12" s="28">
        <v>0.4</v>
      </c>
      <c r="I12" s="28">
        <v>5.4</v>
      </c>
      <c r="J12" s="28">
        <v>5.4</v>
      </c>
      <c r="K12" s="28">
        <v>0</v>
      </c>
      <c r="L12" s="28">
        <v>0</v>
      </c>
      <c r="M12" s="28">
        <v>18.9</v>
      </c>
      <c r="N12" s="28">
        <v>18.9</v>
      </c>
      <c r="O12" s="28">
        <v>111</v>
      </c>
      <c r="P12" s="40">
        <v>111</v>
      </c>
      <c r="Q12" s="40">
        <v>10</v>
      </c>
      <c r="R12" s="40">
        <v>20</v>
      </c>
      <c r="S12" s="40">
        <v>8</v>
      </c>
      <c r="T12" s="40">
        <v>16</v>
      </c>
      <c r="U12" s="40">
        <v>6</v>
      </c>
      <c r="V12" s="2">
        <v>12</v>
      </c>
      <c r="W12" s="40">
        <v>0.5</v>
      </c>
      <c r="X12" s="41">
        <v>1</v>
      </c>
      <c r="Y12" s="42">
        <v>0.02</v>
      </c>
      <c r="Z12" s="42">
        <v>0.04</v>
      </c>
      <c r="AA12" s="43">
        <v>0.04</v>
      </c>
      <c r="AB12" s="42">
        <v>0.08</v>
      </c>
      <c r="AC12" s="41">
        <v>3</v>
      </c>
      <c r="AD12" s="41">
        <v>6</v>
      </c>
      <c r="AE12" s="41">
        <v>0.4</v>
      </c>
      <c r="AF12" s="41">
        <v>0.8</v>
      </c>
    </row>
    <row r="13" spans="1:32" s="45" customFormat="1" ht="39.75" customHeight="1">
      <c r="A13" s="56">
        <v>349</v>
      </c>
      <c r="B13" s="39" t="s">
        <v>77</v>
      </c>
      <c r="C13" s="20">
        <v>200</v>
      </c>
      <c r="D13" s="20">
        <v>200</v>
      </c>
      <c r="E13" s="20">
        <v>10</v>
      </c>
      <c r="F13" s="20">
        <v>10</v>
      </c>
      <c r="G13" s="20">
        <v>0</v>
      </c>
      <c r="H13" s="20">
        <v>0</v>
      </c>
      <c r="I13" s="20">
        <v>0.06</v>
      </c>
      <c r="J13" s="20">
        <v>0.06</v>
      </c>
      <c r="K13" s="20">
        <v>0</v>
      </c>
      <c r="L13" s="20">
        <v>0</v>
      </c>
      <c r="M13" s="20">
        <v>35.2</v>
      </c>
      <c r="N13" s="20">
        <v>35.2</v>
      </c>
      <c r="O13" s="20">
        <v>110</v>
      </c>
      <c r="P13" s="20">
        <v>110</v>
      </c>
      <c r="Q13" s="20">
        <v>11</v>
      </c>
      <c r="R13" s="20">
        <v>11</v>
      </c>
      <c r="S13" s="20">
        <v>11.5</v>
      </c>
      <c r="T13" s="20">
        <v>11.5</v>
      </c>
      <c r="U13" s="20">
        <v>9</v>
      </c>
      <c r="V13" s="20">
        <v>9</v>
      </c>
      <c r="W13" s="20">
        <v>1.4</v>
      </c>
      <c r="X13" s="20">
        <v>1.4</v>
      </c>
      <c r="Y13" s="20">
        <v>0.003</v>
      </c>
      <c r="Z13" s="20">
        <v>0.003</v>
      </c>
      <c r="AA13" s="20">
        <v>0.006</v>
      </c>
      <c r="AB13" s="20">
        <v>0.006</v>
      </c>
      <c r="AC13" s="20">
        <v>15</v>
      </c>
      <c r="AD13" s="20">
        <v>15</v>
      </c>
      <c r="AE13" s="20">
        <v>1.2</v>
      </c>
      <c r="AF13" s="20">
        <v>1.2</v>
      </c>
    </row>
    <row r="14" spans="1:32" ht="36" customHeight="1">
      <c r="A14" s="55"/>
      <c r="B14" s="52" t="s">
        <v>25</v>
      </c>
      <c r="C14" s="20"/>
      <c r="D14" s="20"/>
      <c r="E14" s="57">
        <f aca="true" t="shared" si="0" ref="E14:AF14">SUM(E7:E13)</f>
        <v>32.1</v>
      </c>
      <c r="F14" s="57">
        <f t="shared" si="0"/>
        <v>43.25</v>
      </c>
      <c r="G14" s="57">
        <f t="shared" si="0"/>
        <v>12.719999999999999</v>
      </c>
      <c r="H14" s="57">
        <f t="shared" si="0"/>
        <v>15.74</v>
      </c>
      <c r="I14" s="57">
        <f t="shared" si="0"/>
        <v>11.17</v>
      </c>
      <c r="J14" s="57">
        <f t="shared" si="0"/>
        <v>14.24</v>
      </c>
      <c r="K14" s="57">
        <f t="shared" si="0"/>
        <v>11.2</v>
      </c>
      <c r="L14" s="57">
        <f t="shared" si="0"/>
        <v>12.6</v>
      </c>
      <c r="M14" s="57">
        <f t="shared" si="0"/>
        <v>85.05</v>
      </c>
      <c r="N14" s="57">
        <f t="shared" si="0"/>
        <v>97.47999999999999</v>
      </c>
      <c r="O14" s="57">
        <f t="shared" si="0"/>
        <v>508.53</v>
      </c>
      <c r="P14" s="57">
        <f t="shared" si="0"/>
        <v>629.4</v>
      </c>
      <c r="Q14" s="57">
        <f t="shared" si="0"/>
        <v>82.2</v>
      </c>
      <c r="R14" s="57">
        <f t="shared" si="0"/>
        <v>107.8</v>
      </c>
      <c r="S14" s="57">
        <f t="shared" si="0"/>
        <v>139.9</v>
      </c>
      <c r="T14" s="57">
        <f t="shared" si="0"/>
        <v>176.1</v>
      </c>
      <c r="U14" s="57">
        <f t="shared" si="0"/>
        <v>52.31</v>
      </c>
      <c r="V14" s="57">
        <f t="shared" si="0"/>
        <v>68.63</v>
      </c>
      <c r="W14" s="57">
        <f t="shared" si="0"/>
        <v>5.220000000000001</v>
      </c>
      <c r="X14" s="57">
        <f t="shared" si="0"/>
        <v>7.880000000000001</v>
      </c>
      <c r="Y14" s="57">
        <f t="shared" si="0"/>
        <v>0.20299999999999999</v>
      </c>
      <c r="Z14" s="57">
        <f t="shared" si="0"/>
        <v>0.413</v>
      </c>
      <c r="AA14" s="57">
        <f t="shared" si="0"/>
        <v>0.23600000000000002</v>
      </c>
      <c r="AB14" s="57">
        <f t="shared" si="0"/>
        <v>0.43600000000000005</v>
      </c>
      <c r="AC14" s="57">
        <f t="shared" si="0"/>
        <v>38</v>
      </c>
      <c r="AD14" s="57">
        <f t="shared" si="0"/>
        <v>46</v>
      </c>
      <c r="AE14" s="57">
        <f t="shared" si="0"/>
        <v>72.20000000000002</v>
      </c>
      <c r="AF14" s="57">
        <f t="shared" si="0"/>
        <v>81.82</v>
      </c>
    </row>
    <row r="15" spans="1:32" ht="26.25" customHeight="1">
      <c r="A15" s="78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ht="40.5" customHeight="1">
      <c r="A16" s="49">
        <v>31</v>
      </c>
      <c r="B16" s="7" t="s">
        <v>113</v>
      </c>
      <c r="C16" s="53">
        <v>200</v>
      </c>
      <c r="D16" s="20">
        <v>250</v>
      </c>
      <c r="E16" s="20">
        <v>1.87</v>
      </c>
      <c r="F16" s="20">
        <v>2.34</v>
      </c>
      <c r="G16" s="20">
        <v>0.3</v>
      </c>
      <c r="H16" s="20">
        <v>0.6</v>
      </c>
      <c r="I16" s="20">
        <v>2.26</v>
      </c>
      <c r="J16" s="20">
        <v>2.83</v>
      </c>
      <c r="K16" s="20">
        <v>0.4</v>
      </c>
      <c r="L16" s="20">
        <v>0.7</v>
      </c>
      <c r="M16" s="20">
        <v>13.31</v>
      </c>
      <c r="N16" s="20">
        <v>16.64</v>
      </c>
      <c r="O16" s="20">
        <v>152.5</v>
      </c>
      <c r="P16" s="20">
        <v>194.5</v>
      </c>
      <c r="Q16" s="20">
        <v>20.68</v>
      </c>
      <c r="R16" s="20">
        <v>24.5</v>
      </c>
      <c r="S16" s="20">
        <v>102.2</v>
      </c>
      <c r="T16" s="20">
        <v>102.2</v>
      </c>
      <c r="U16" s="20">
        <v>11.8</v>
      </c>
      <c r="V16" s="20">
        <v>11.8</v>
      </c>
      <c r="W16" s="20">
        <v>1.6</v>
      </c>
      <c r="X16" s="20">
        <v>1.6</v>
      </c>
      <c r="Y16" s="20">
        <v>0.1</v>
      </c>
      <c r="Z16" s="20">
        <v>0.1</v>
      </c>
      <c r="AA16" s="20">
        <v>0.16</v>
      </c>
      <c r="AB16" s="20">
        <v>0.16</v>
      </c>
      <c r="AC16" s="20">
        <v>1</v>
      </c>
      <c r="AD16" s="20">
        <v>1</v>
      </c>
      <c r="AE16" s="20">
        <v>0.68</v>
      </c>
      <c r="AF16" s="20">
        <v>0.68</v>
      </c>
    </row>
    <row r="17" spans="1:32" ht="36" customHeight="1">
      <c r="A17" s="49">
        <v>55</v>
      </c>
      <c r="B17" s="7" t="s">
        <v>129</v>
      </c>
      <c r="C17" s="20">
        <v>220</v>
      </c>
      <c r="D17" s="20">
        <v>250</v>
      </c>
      <c r="E17" s="58">
        <v>9.68</v>
      </c>
      <c r="F17" s="58">
        <v>10.7</v>
      </c>
      <c r="G17" s="58">
        <v>3.82</v>
      </c>
      <c r="H17" s="58">
        <v>3.72</v>
      </c>
      <c r="I17" s="58">
        <v>10.19</v>
      </c>
      <c r="J17" s="58">
        <v>11.27</v>
      </c>
      <c r="K17" s="58">
        <v>0.4</v>
      </c>
      <c r="L17" s="58">
        <v>0.4</v>
      </c>
      <c r="M17" s="58">
        <v>41.36</v>
      </c>
      <c r="N17" s="58">
        <v>45.96</v>
      </c>
      <c r="O17" s="58">
        <v>281.3</v>
      </c>
      <c r="P17" s="58">
        <v>311.88</v>
      </c>
      <c r="Q17" s="58">
        <v>28.5</v>
      </c>
      <c r="R17" s="58">
        <v>35.59</v>
      </c>
      <c r="S17" s="58">
        <v>40.2</v>
      </c>
      <c r="T17" s="58">
        <v>55.3</v>
      </c>
      <c r="U17" s="58">
        <v>14.4</v>
      </c>
      <c r="V17" s="58">
        <v>14.4</v>
      </c>
      <c r="W17" s="58">
        <v>1.5</v>
      </c>
      <c r="X17" s="58">
        <v>1.9</v>
      </c>
      <c r="Y17" s="58">
        <v>0.06</v>
      </c>
      <c r="Z17" s="58">
        <v>0.07</v>
      </c>
      <c r="AA17" s="58">
        <v>0.01</v>
      </c>
      <c r="AB17" s="58">
        <v>0.02</v>
      </c>
      <c r="AC17" s="58">
        <v>1.5</v>
      </c>
      <c r="AD17" s="58">
        <v>1.67</v>
      </c>
      <c r="AE17" s="58">
        <v>1.6</v>
      </c>
      <c r="AF17" s="58">
        <v>1.93</v>
      </c>
    </row>
    <row r="18" spans="1:32" ht="18.75" customHeight="1">
      <c r="A18" s="6">
        <v>8</v>
      </c>
      <c r="B18" s="16" t="s">
        <v>134</v>
      </c>
      <c r="C18" s="6">
        <v>200</v>
      </c>
      <c r="D18" s="6">
        <v>200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20.2</v>
      </c>
      <c r="N18" s="6">
        <v>20.2</v>
      </c>
      <c r="O18" s="6">
        <v>92</v>
      </c>
      <c r="P18" s="5">
        <v>92</v>
      </c>
      <c r="Q18" s="5">
        <v>14</v>
      </c>
      <c r="R18" s="5">
        <v>14</v>
      </c>
      <c r="S18" s="5">
        <v>14</v>
      </c>
      <c r="T18" s="5">
        <v>14</v>
      </c>
      <c r="U18" s="5">
        <v>8</v>
      </c>
      <c r="V18" s="5">
        <v>8</v>
      </c>
      <c r="W18" s="5">
        <v>2.8</v>
      </c>
      <c r="X18" s="5">
        <v>2.8</v>
      </c>
      <c r="Y18" s="5">
        <v>0.022</v>
      </c>
      <c r="Z18" s="5">
        <v>0.022</v>
      </c>
      <c r="AA18" s="5">
        <v>0.022</v>
      </c>
      <c r="AB18" s="5">
        <v>0.022</v>
      </c>
      <c r="AC18" s="5">
        <v>4</v>
      </c>
      <c r="AD18" s="5">
        <v>4</v>
      </c>
      <c r="AE18" s="5">
        <v>0.2</v>
      </c>
      <c r="AF18" s="5">
        <v>0.2</v>
      </c>
    </row>
    <row r="19" spans="1:32" ht="17.25" customHeight="1">
      <c r="A19" s="8"/>
      <c r="B19" s="7" t="s">
        <v>102</v>
      </c>
      <c r="C19" s="6">
        <v>40</v>
      </c>
      <c r="D19" s="6">
        <v>50</v>
      </c>
      <c r="E19" s="6">
        <v>2.24</v>
      </c>
      <c r="F19" s="6">
        <v>3.07</v>
      </c>
      <c r="G19" s="6"/>
      <c r="H19" s="6"/>
      <c r="I19" s="6">
        <v>0.8</v>
      </c>
      <c r="J19" s="6">
        <v>1.07</v>
      </c>
      <c r="K19" s="6"/>
      <c r="L19" s="6"/>
      <c r="M19" s="6">
        <v>16.7</v>
      </c>
      <c r="N19" s="6">
        <v>20.9</v>
      </c>
      <c r="O19" s="6">
        <v>85.7</v>
      </c>
      <c r="P19" s="5">
        <v>107.2</v>
      </c>
      <c r="Q19" s="5">
        <v>9.2</v>
      </c>
      <c r="R19" s="5">
        <v>13.8</v>
      </c>
      <c r="S19" s="5">
        <v>42.4</v>
      </c>
      <c r="T19" s="5">
        <v>63.6</v>
      </c>
      <c r="U19" s="5">
        <v>10</v>
      </c>
      <c r="V19" s="5">
        <v>15</v>
      </c>
      <c r="W19" s="5">
        <v>1.24</v>
      </c>
      <c r="X19" s="5">
        <v>1.86</v>
      </c>
      <c r="Y19" s="5">
        <v>0.04</v>
      </c>
      <c r="Z19" s="5">
        <v>0.07</v>
      </c>
      <c r="AA19" s="5">
        <v>0.04</v>
      </c>
      <c r="AB19" s="5">
        <v>0.05</v>
      </c>
      <c r="AC19" s="5">
        <v>0</v>
      </c>
      <c r="AD19" s="5">
        <v>0</v>
      </c>
      <c r="AE19" s="5">
        <v>1.2</v>
      </c>
      <c r="AF19" s="5">
        <v>1.82</v>
      </c>
    </row>
    <row r="20" spans="1:32" ht="36" customHeight="1">
      <c r="A20" s="6"/>
      <c r="B20" s="7" t="s">
        <v>31</v>
      </c>
      <c r="C20" s="6">
        <v>150</v>
      </c>
      <c r="D20" s="6">
        <v>150</v>
      </c>
      <c r="E20" s="6">
        <v>0.6</v>
      </c>
      <c r="F20" s="6">
        <v>0.6</v>
      </c>
      <c r="G20" s="6">
        <v>0</v>
      </c>
      <c r="H20" s="6">
        <v>0</v>
      </c>
      <c r="I20" s="6">
        <v>0.6</v>
      </c>
      <c r="J20" s="6">
        <v>0.6</v>
      </c>
      <c r="K20" s="6">
        <v>0.4</v>
      </c>
      <c r="L20" s="6">
        <v>0.4</v>
      </c>
      <c r="M20" s="6">
        <v>14.7</v>
      </c>
      <c r="N20" s="6">
        <v>14.7</v>
      </c>
      <c r="O20" s="6">
        <v>90.5</v>
      </c>
      <c r="P20" s="5">
        <v>90.5</v>
      </c>
      <c r="Q20" s="5">
        <v>19</v>
      </c>
      <c r="R20" s="5">
        <v>19</v>
      </c>
      <c r="S20" s="5">
        <v>16</v>
      </c>
      <c r="T20" s="5">
        <v>16</v>
      </c>
      <c r="U20" s="5">
        <v>12</v>
      </c>
      <c r="V20" s="5">
        <v>12</v>
      </c>
      <c r="W20" s="5">
        <v>2.3</v>
      </c>
      <c r="X20" s="5">
        <v>2.3</v>
      </c>
      <c r="Y20" s="5">
        <v>0.02</v>
      </c>
      <c r="Z20" s="5">
        <v>0.02</v>
      </c>
      <c r="AA20" s="5">
        <v>0.03</v>
      </c>
      <c r="AB20" s="5">
        <v>0.03</v>
      </c>
      <c r="AC20" s="5">
        <v>5</v>
      </c>
      <c r="AD20" s="5">
        <v>5</v>
      </c>
      <c r="AE20" s="5">
        <v>0.1</v>
      </c>
      <c r="AF20" s="5"/>
    </row>
    <row r="21" spans="1:32" ht="18.75" customHeight="1">
      <c r="A21" s="20"/>
      <c r="B21" s="52" t="s">
        <v>38</v>
      </c>
      <c r="C21" s="20"/>
      <c r="D21" s="20"/>
      <c r="E21" s="57">
        <f aca="true" t="shared" si="1" ref="E21:AF21">E16+E17+E18+E19+E20</f>
        <v>14.39</v>
      </c>
      <c r="F21" s="57">
        <f t="shared" si="1"/>
        <v>16.71</v>
      </c>
      <c r="G21" s="57">
        <f t="shared" si="1"/>
        <v>4.12</v>
      </c>
      <c r="H21" s="57">
        <f t="shared" si="1"/>
        <v>4.32</v>
      </c>
      <c r="I21" s="57">
        <f t="shared" si="1"/>
        <v>13.85</v>
      </c>
      <c r="J21" s="57">
        <f t="shared" si="1"/>
        <v>15.77</v>
      </c>
      <c r="K21" s="57">
        <f t="shared" si="1"/>
        <v>1.2000000000000002</v>
      </c>
      <c r="L21" s="57">
        <f t="shared" si="1"/>
        <v>1.5</v>
      </c>
      <c r="M21" s="57">
        <f t="shared" si="1"/>
        <v>106.27000000000001</v>
      </c>
      <c r="N21" s="57">
        <f t="shared" si="1"/>
        <v>118.39999999999999</v>
      </c>
      <c r="O21" s="57">
        <f t="shared" si="1"/>
        <v>702</v>
      </c>
      <c r="P21" s="57">
        <f t="shared" si="1"/>
        <v>796.08</v>
      </c>
      <c r="Q21" s="57">
        <f t="shared" si="1"/>
        <v>91.38</v>
      </c>
      <c r="R21" s="57">
        <f t="shared" si="1"/>
        <v>106.89</v>
      </c>
      <c r="S21" s="57">
        <f t="shared" si="1"/>
        <v>214.8</v>
      </c>
      <c r="T21" s="57">
        <f t="shared" si="1"/>
        <v>251.1</v>
      </c>
      <c r="U21" s="57">
        <f t="shared" si="1"/>
        <v>56.2</v>
      </c>
      <c r="V21" s="57">
        <f t="shared" si="1"/>
        <v>61.2</v>
      </c>
      <c r="W21" s="57">
        <f t="shared" si="1"/>
        <v>9.440000000000001</v>
      </c>
      <c r="X21" s="57">
        <f t="shared" si="1"/>
        <v>10.46</v>
      </c>
      <c r="Y21" s="57">
        <f t="shared" si="1"/>
        <v>0.242</v>
      </c>
      <c r="Z21" s="57">
        <f t="shared" si="1"/>
        <v>0.28200000000000003</v>
      </c>
      <c r="AA21" s="57">
        <f t="shared" si="1"/>
        <v>0.262</v>
      </c>
      <c r="AB21" s="57">
        <f t="shared" si="1"/>
        <v>0.28200000000000003</v>
      </c>
      <c r="AC21" s="57">
        <f t="shared" si="1"/>
        <v>11.5</v>
      </c>
      <c r="AD21" s="57">
        <f t="shared" si="1"/>
        <v>11.67</v>
      </c>
      <c r="AE21" s="57">
        <f t="shared" si="1"/>
        <v>3.7800000000000007</v>
      </c>
      <c r="AF21" s="57">
        <f t="shared" si="1"/>
        <v>4.63</v>
      </c>
    </row>
    <row r="22" spans="1:32" ht="39.75" customHeight="1">
      <c r="A22" s="20"/>
      <c r="B22" s="52" t="s">
        <v>32</v>
      </c>
      <c r="C22" s="20"/>
      <c r="D22" s="20"/>
      <c r="E22" s="57">
        <f aca="true" t="shared" si="2" ref="E22:AF22">E14+E21</f>
        <v>46.49</v>
      </c>
      <c r="F22" s="57">
        <f t="shared" si="2"/>
        <v>59.96</v>
      </c>
      <c r="G22" s="57">
        <f t="shared" si="2"/>
        <v>16.84</v>
      </c>
      <c r="H22" s="57">
        <f t="shared" si="2"/>
        <v>20.060000000000002</v>
      </c>
      <c r="I22" s="57">
        <f t="shared" si="2"/>
        <v>25.02</v>
      </c>
      <c r="J22" s="57">
        <f t="shared" si="2"/>
        <v>30.009999999999998</v>
      </c>
      <c r="K22" s="57">
        <f t="shared" si="2"/>
        <v>12.399999999999999</v>
      </c>
      <c r="L22" s="57">
        <f t="shared" si="2"/>
        <v>14.1</v>
      </c>
      <c r="M22" s="57">
        <f t="shared" si="2"/>
        <v>191.32</v>
      </c>
      <c r="N22" s="57">
        <f t="shared" si="2"/>
        <v>215.88</v>
      </c>
      <c r="O22" s="57">
        <f t="shared" si="2"/>
        <v>1210.53</v>
      </c>
      <c r="P22" s="57">
        <f t="shared" si="2"/>
        <v>1425.48</v>
      </c>
      <c r="Q22" s="57">
        <f t="shared" si="2"/>
        <v>173.57999999999998</v>
      </c>
      <c r="R22" s="57">
        <f t="shared" si="2"/>
        <v>214.69</v>
      </c>
      <c r="S22" s="57">
        <f t="shared" si="2"/>
        <v>354.70000000000005</v>
      </c>
      <c r="T22" s="57">
        <f t="shared" si="2"/>
        <v>427.2</v>
      </c>
      <c r="U22" s="57">
        <f t="shared" si="2"/>
        <v>108.51</v>
      </c>
      <c r="V22" s="57">
        <f t="shared" si="2"/>
        <v>129.82999999999998</v>
      </c>
      <c r="W22" s="57">
        <f t="shared" si="2"/>
        <v>14.660000000000002</v>
      </c>
      <c r="X22" s="57">
        <f t="shared" si="2"/>
        <v>18.340000000000003</v>
      </c>
      <c r="Y22" s="57">
        <f t="shared" si="2"/>
        <v>0.44499999999999995</v>
      </c>
      <c r="Z22" s="57">
        <f t="shared" si="2"/>
        <v>0.6950000000000001</v>
      </c>
      <c r="AA22" s="57">
        <f t="shared" si="2"/>
        <v>0.498</v>
      </c>
      <c r="AB22" s="57">
        <f t="shared" si="2"/>
        <v>0.7180000000000001</v>
      </c>
      <c r="AC22" s="57">
        <f t="shared" si="2"/>
        <v>49.5</v>
      </c>
      <c r="AD22" s="57">
        <f t="shared" si="2"/>
        <v>57.67</v>
      </c>
      <c r="AE22" s="57">
        <f t="shared" si="2"/>
        <v>75.98000000000002</v>
      </c>
      <c r="AF22" s="57">
        <f t="shared" si="2"/>
        <v>86.44999999999999</v>
      </c>
    </row>
  </sheetData>
  <sheetProtection selectLockedCells="1" selectUnlockedCells="1"/>
  <mergeCells count="27">
    <mergeCell ref="A1:AF1"/>
    <mergeCell ref="A2:AF2"/>
    <mergeCell ref="A3:A6"/>
    <mergeCell ref="B3:B6"/>
    <mergeCell ref="C3:D3"/>
    <mergeCell ref="E3:N3"/>
    <mergeCell ref="O3:P5"/>
    <mergeCell ref="Q3:X3"/>
    <mergeCell ref="Y3:AF3"/>
    <mergeCell ref="C4:C6"/>
    <mergeCell ref="D4:D6"/>
    <mergeCell ref="E4:H4"/>
    <mergeCell ref="I4:L4"/>
    <mergeCell ref="M4:N5"/>
    <mergeCell ref="Q4:R5"/>
    <mergeCell ref="S4:T5"/>
    <mergeCell ref="K5:L5"/>
    <mergeCell ref="U4:V5"/>
    <mergeCell ref="W4:X5"/>
    <mergeCell ref="A15:AF15"/>
    <mergeCell ref="Y4:Z5"/>
    <mergeCell ref="AA4:AB5"/>
    <mergeCell ref="AC4:AD5"/>
    <mergeCell ref="AE4:AF5"/>
    <mergeCell ref="E5:F5"/>
    <mergeCell ref="G5:H5"/>
    <mergeCell ref="I5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44"/>
  <sheetViews>
    <sheetView zoomScale="64" zoomScaleNormal="64" zoomScaleSheetLayoutView="75" zoomScalePageLayoutView="0" workbookViewId="0" topLeftCell="A210">
      <pane xSplit="2" topLeftCell="C1" activePane="topRight" state="frozen"/>
      <selection pane="topLeft" activeCell="A218" sqref="A218"/>
      <selection pane="topRight" activeCell="A221" sqref="A221:AF244"/>
    </sheetView>
  </sheetViews>
  <sheetFormatPr defaultColWidth="9.00390625" defaultRowHeight="12.75"/>
  <cols>
    <col min="1" max="1" width="6.00390625" style="1" customWidth="1"/>
    <col min="2" max="2" width="18.25390625" style="2" customWidth="1"/>
    <col min="3" max="3" width="8.125" style="1" customWidth="1"/>
    <col min="4" max="4" width="7.75390625" style="1" customWidth="1"/>
    <col min="5" max="5" width="11.75390625" style="1" customWidth="1"/>
    <col min="6" max="6" width="12.00390625" style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0.12890625" style="1" customWidth="1"/>
    <col min="12" max="12" width="5.625" style="1" hidden="1" customWidth="1"/>
    <col min="13" max="13" width="7.875" style="1" customWidth="1"/>
    <col min="14" max="14" width="8.375" style="1" customWidth="1"/>
    <col min="15" max="15" width="8.875" style="1" customWidth="1"/>
    <col min="16" max="16" width="8.125" style="2" customWidth="1"/>
    <col min="17" max="17" width="8.625" style="2" customWidth="1"/>
    <col min="18" max="18" width="8.00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9.125" style="2" customWidth="1"/>
    <col min="29" max="29" width="8.75390625" style="2" customWidth="1"/>
    <col min="30" max="30" width="7.00390625" style="2" customWidth="1"/>
    <col min="31" max="31" width="9.625" style="2" bestFit="1" customWidth="1"/>
    <col min="32" max="32" width="6.00390625" style="2" customWidth="1"/>
    <col min="33" max="16384" width="9.125" style="1" customWidth="1"/>
  </cols>
  <sheetData>
    <row r="1" spans="1:32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27.75" customHeight="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30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36" customHeight="1">
      <c r="A4" s="84" t="s">
        <v>1</v>
      </c>
      <c r="B4" s="88" t="s">
        <v>2</v>
      </c>
      <c r="C4" s="84" t="s">
        <v>3</v>
      </c>
      <c r="D4" s="84"/>
      <c r="E4" s="84" t="s">
        <v>4</v>
      </c>
      <c r="F4" s="84"/>
      <c r="G4" s="84"/>
      <c r="H4" s="84"/>
      <c r="I4" s="84"/>
      <c r="J4" s="84"/>
      <c r="K4" s="84"/>
      <c r="L4" s="84"/>
      <c r="M4" s="84"/>
      <c r="N4" s="84"/>
      <c r="O4" s="84" t="s">
        <v>5</v>
      </c>
      <c r="P4" s="84"/>
      <c r="Q4" s="88" t="s">
        <v>6</v>
      </c>
      <c r="R4" s="88"/>
      <c r="S4" s="88"/>
      <c r="T4" s="88"/>
      <c r="U4" s="88"/>
      <c r="V4" s="88"/>
      <c r="W4" s="88"/>
      <c r="X4" s="88"/>
      <c r="Y4" s="82" t="s">
        <v>7</v>
      </c>
      <c r="Z4" s="82"/>
      <c r="AA4" s="82"/>
      <c r="AB4" s="82"/>
      <c r="AC4" s="82"/>
      <c r="AD4" s="82"/>
      <c r="AE4" s="82"/>
      <c r="AF4" s="82"/>
    </row>
    <row r="5" spans="1:32" ht="24.75" customHeight="1">
      <c r="A5" s="84"/>
      <c r="B5" s="88"/>
      <c r="C5" s="84" t="s">
        <v>68</v>
      </c>
      <c r="D5" s="84" t="s">
        <v>69</v>
      </c>
      <c r="E5" s="83" t="s">
        <v>8</v>
      </c>
      <c r="F5" s="83"/>
      <c r="G5" s="83"/>
      <c r="H5" s="83"/>
      <c r="I5" s="83" t="s">
        <v>9</v>
      </c>
      <c r="J5" s="83"/>
      <c r="K5" s="83"/>
      <c r="L5" s="83"/>
      <c r="M5" s="84" t="s">
        <v>10</v>
      </c>
      <c r="N5" s="84"/>
      <c r="O5" s="84" t="s">
        <v>71</v>
      </c>
      <c r="P5" s="88" t="s">
        <v>70</v>
      </c>
      <c r="Q5" s="82" t="s">
        <v>11</v>
      </c>
      <c r="R5" s="82"/>
      <c r="S5" s="82" t="s">
        <v>12</v>
      </c>
      <c r="T5" s="82"/>
      <c r="U5" s="82" t="s">
        <v>13</v>
      </c>
      <c r="V5" s="82"/>
      <c r="W5" s="82" t="s">
        <v>14</v>
      </c>
      <c r="X5" s="82"/>
      <c r="Y5" s="82" t="s">
        <v>15</v>
      </c>
      <c r="Z5" s="82"/>
      <c r="AA5" s="82" t="s">
        <v>16</v>
      </c>
      <c r="AB5" s="82"/>
      <c r="AC5" s="82" t="s">
        <v>17</v>
      </c>
      <c r="AD5" s="82"/>
      <c r="AE5" s="82" t="s">
        <v>18</v>
      </c>
      <c r="AF5" s="82"/>
    </row>
    <row r="6" spans="1:32" ht="27.75" customHeight="1">
      <c r="A6" s="84"/>
      <c r="B6" s="88"/>
      <c r="C6" s="84"/>
      <c r="D6" s="84"/>
      <c r="E6" s="83" t="s">
        <v>19</v>
      </c>
      <c r="F6" s="83"/>
      <c r="G6" s="84"/>
      <c r="H6" s="84"/>
      <c r="I6" s="83" t="s">
        <v>19</v>
      </c>
      <c r="J6" s="83"/>
      <c r="K6" s="84"/>
      <c r="L6" s="84"/>
      <c r="M6" s="84"/>
      <c r="N6" s="84"/>
      <c r="O6" s="84"/>
      <c r="P6" s="88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1:32" ht="36.75" customHeight="1">
      <c r="A7" s="84"/>
      <c r="B7" s="88"/>
      <c r="C7" s="84"/>
      <c r="D7" s="84"/>
      <c r="E7" s="3" t="s">
        <v>66</v>
      </c>
      <c r="F7" s="3" t="s">
        <v>67</v>
      </c>
      <c r="G7" s="3"/>
      <c r="H7" s="3"/>
      <c r="I7" s="3" t="s">
        <v>66</v>
      </c>
      <c r="J7" s="3" t="s">
        <v>67</v>
      </c>
      <c r="K7" s="3"/>
      <c r="L7" s="3"/>
      <c r="M7" s="3" t="s">
        <v>66</v>
      </c>
      <c r="N7" s="3" t="s">
        <v>67</v>
      </c>
      <c r="O7" s="84"/>
      <c r="P7" s="88"/>
      <c r="Q7" s="4" t="s">
        <v>66</v>
      </c>
      <c r="R7" s="4" t="s">
        <v>67</v>
      </c>
      <c r="S7" s="4" t="s">
        <v>66</v>
      </c>
      <c r="T7" s="4" t="s">
        <v>67</v>
      </c>
      <c r="U7" s="4" t="s">
        <v>66</v>
      </c>
      <c r="V7" s="4" t="s">
        <v>67</v>
      </c>
      <c r="W7" s="4" t="s">
        <v>66</v>
      </c>
      <c r="X7" s="4" t="s">
        <v>67</v>
      </c>
      <c r="Y7" s="4" t="s">
        <v>66</v>
      </c>
      <c r="Z7" s="4" t="s">
        <v>67</v>
      </c>
      <c r="AA7" s="4" t="s">
        <v>66</v>
      </c>
      <c r="AB7" s="4" t="s">
        <v>67</v>
      </c>
      <c r="AC7" s="4" t="s">
        <v>66</v>
      </c>
      <c r="AD7" s="4" t="s">
        <v>67</v>
      </c>
      <c r="AE7" s="4" t="s">
        <v>66</v>
      </c>
      <c r="AF7" s="4" t="s">
        <v>67</v>
      </c>
    </row>
    <row r="8" spans="1:32" ht="39" customHeight="1">
      <c r="A8" s="6">
        <v>201</v>
      </c>
      <c r="B8" s="7" t="s">
        <v>106</v>
      </c>
      <c r="C8" s="6">
        <v>40</v>
      </c>
      <c r="D8" s="6">
        <v>60</v>
      </c>
      <c r="E8" s="6">
        <v>2.48</v>
      </c>
      <c r="F8" s="6">
        <v>3.72</v>
      </c>
      <c r="G8" s="6"/>
      <c r="H8" s="6"/>
      <c r="I8" s="6">
        <v>9.2</v>
      </c>
      <c r="J8" s="6">
        <v>13.8</v>
      </c>
      <c r="K8" s="6"/>
      <c r="L8" s="6"/>
      <c r="M8" s="6">
        <v>23.16</v>
      </c>
      <c r="N8" s="6">
        <v>34.74</v>
      </c>
      <c r="O8" s="6">
        <v>179.6</v>
      </c>
      <c r="P8" s="5">
        <v>269.4</v>
      </c>
      <c r="Q8" s="5">
        <v>2.3</v>
      </c>
      <c r="R8" s="5">
        <v>3.5</v>
      </c>
      <c r="S8" s="5">
        <v>1.3</v>
      </c>
      <c r="T8" s="5">
        <v>3.4</v>
      </c>
      <c r="U8" s="5">
        <v>0.03</v>
      </c>
      <c r="V8" s="5">
        <v>0.06</v>
      </c>
      <c r="W8" s="5">
        <v>0.01</v>
      </c>
      <c r="X8" s="5">
        <v>0.02</v>
      </c>
      <c r="Y8" s="5">
        <v>0.3</v>
      </c>
      <c r="Z8" s="5">
        <v>0.1</v>
      </c>
      <c r="AA8" s="5">
        <v>0.1</v>
      </c>
      <c r="AB8" s="5">
        <v>0.2</v>
      </c>
      <c r="AC8" s="5">
        <v>0</v>
      </c>
      <c r="AD8" s="5">
        <v>0</v>
      </c>
      <c r="AE8" s="5">
        <v>0</v>
      </c>
      <c r="AF8" s="5">
        <v>0</v>
      </c>
    </row>
    <row r="9" spans="1:32" ht="37.5">
      <c r="A9" s="3">
        <v>9</v>
      </c>
      <c r="B9" s="7" t="s">
        <v>121</v>
      </c>
      <c r="C9" s="3">
        <v>150</v>
      </c>
      <c r="D9" s="3">
        <v>200</v>
      </c>
      <c r="E9" s="6">
        <v>8.46</v>
      </c>
      <c r="F9" s="6">
        <v>15.5</v>
      </c>
      <c r="G9" s="6"/>
      <c r="H9" s="6"/>
      <c r="I9" s="6">
        <v>9.95</v>
      </c>
      <c r="J9" s="6">
        <v>15.92</v>
      </c>
      <c r="K9" s="6"/>
      <c r="L9" s="6"/>
      <c r="M9" s="6">
        <v>21.32</v>
      </c>
      <c r="N9" s="6">
        <v>34.1</v>
      </c>
      <c r="O9" s="6">
        <v>209</v>
      </c>
      <c r="P9" s="5">
        <v>334.4</v>
      </c>
      <c r="Q9" s="5">
        <v>22</v>
      </c>
      <c r="R9" s="5">
        <v>28</v>
      </c>
      <c r="S9" s="5">
        <v>30</v>
      </c>
      <c r="T9" s="5">
        <v>31</v>
      </c>
      <c r="U9" s="5">
        <v>21</v>
      </c>
      <c r="V9" s="5">
        <v>24</v>
      </c>
      <c r="W9" s="5">
        <v>0.02</v>
      </c>
      <c r="X9" s="5">
        <v>0.022</v>
      </c>
      <c r="Y9" s="5">
        <v>0.05</v>
      </c>
      <c r="Z9" s="5">
        <v>0.08</v>
      </c>
      <c r="AA9" s="5">
        <v>0.08</v>
      </c>
      <c r="AB9" s="5">
        <v>0.128</v>
      </c>
      <c r="AC9" s="5">
        <v>0.14</v>
      </c>
      <c r="AD9" s="5">
        <v>0.0228</v>
      </c>
      <c r="AE9" s="5">
        <v>1.3</v>
      </c>
      <c r="AF9" s="5"/>
    </row>
    <row r="10" spans="1:32" ht="36.75" customHeight="1">
      <c r="A10" s="6">
        <v>39</v>
      </c>
      <c r="B10" s="7" t="s">
        <v>74</v>
      </c>
      <c r="C10" s="6">
        <v>80</v>
      </c>
      <c r="D10" s="6">
        <v>100</v>
      </c>
      <c r="E10" s="6">
        <v>12.54</v>
      </c>
      <c r="F10" s="6">
        <v>15.55</v>
      </c>
      <c r="G10" s="6"/>
      <c r="H10" s="6"/>
      <c r="I10" s="6">
        <v>9.24</v>
      </c>
      <c r="J10" s="6">
        <v>11.55</v>
      </c>
      <c r="K10" s="6"/>
      <c r="L10" s="6"/>
      <c r="M10" s="6">
        <v>12.56</v>
      </c>
      <c r="N10" s="6">
        <v>15.7</v>
      </c>
      <c r="O10" s="6">
        <v>183</v>
      </c>
      <c r="P10" s="5">
        <v>228.75</v>
      </c>
      <c r="Q10" s="5">
        <v>274</v>
      </c>
      <c r="R10" s="5">
        <v>289</v>
      </c>
      <c r="S10" s="5">
        <v>172</v>
      </c>
      <c r="T10" s="5">
        <v>183</v>
      </c>
      <c r="U10" s="5">
        <v>18</v>
      </c>
      <c r="V10" s="5">
        <v>22</v>
      </c>
      <c r="W10" s="5">
        <v>2.3</v>
      </c>
      <c r="X10" s="5">
        <v>3.8</v>
      </c>
      <c r="Y10" s="5">
        <v>0.06</v>
      </c>
      <c r="Z10" s="5">
        <v>0.09</v>
      </c>
      <c r="AA10" s="5">
        <v>0.12</v>
      </c>
      <c r="AB10" s="5">
        <v>0.18</v>
      </c>
      <c r="AC10" s="5">
        <v>0</v>
      </c>
      <c r="AD10" s="5">
        <v>0</v>
      </c>
      <c r="AE10" s="5">
        <v>4</v>
      </c>
      <c r="AF10" s="5">
        <v>5</v>
      </c>
    </row>
    <row r="11" spans="1:32" ht="23.25" customHeight="1" hidden="1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0.5" customHeight="1">
      <c r="A12" s="8" t="s">
        <v>103</v>
      </c>
      <c r="B12" s="7" t="s">
        <v>102</v>
      </c>
      <c r="C12" s="6">
        <v>40</v>
      </c>
      <c r="D12" s="6">
        <v>50</v>
      </c>
      <c r="E12" s="6">
        <v>2.24</v>
      </c>
      <c r="F12" s="6">
        <v>3.07</v>
      </c>
      <c r="G12" s="6"/>
      <c r="H12" s="6"/>
      <c r="I12" s="6">
        <v>0.8</v>
      </c>
      <c r="J12" s="6">
        <v>1.07</v>
      </c>
      <c r="K12" s="6"/>
      <c r="L12" s="6"/>
      <c r="M12" s="6">
        <v>16.7</v>
      </c>
      <c r="N12" s="6">
        <v>20.9</v>
      </c>
      <c r="O12" s="6">
        <v>85.7</v>
      </c>
      <c r="P12" s="5">
        <v>107.2</v>
      </c>
      <c r="Q12" s="5">
        <v>9.2</v>
      </c>
      <c r="R12" s="5">
        <v>13.8</v>
      </c>
      <c r="S12" s="5">
        <v>42.4</v>
      </c>
      <c r="T12" s="5">
        <v>63.6</v>
      </c>
      <c r="U12" s="5">
        <v>10</v>
      </c>
      <c r="V12" s="5">
        <v>15</v>
      </c>
      <c r="W12" s="5">
        <v>1.24</v>
      </c>
      <c r="X12" s="5">
        <v>1.86</v>
      </c>
      <c r="Y12" s="5">
        <v>0.04</v>
      </c>
      <c r="Z12" s="5">
        <v>0.07</v>
      </c>
      <c r="AA12" s="5" t="s">
        <v>53</v>
      </c>
      <c r="AB12" s="5">
        <v>0.05</v>
      </c>
      <c r="AC12" s="5">
        <v>0</v>
      </c>
      <c r="AD12" s="5">
        <v>0</v>
      </c>
      <c r="AE12" s="5">
        <v>1.2</v>
      </c>
      <c r="AF12" s="5">
        <v>1.82</v>
      </c>
    </row>
    <row r="13" spans="1:32" ht="40.5" customHeight="1">
      <c r="A13" s="6" t="s">
        <v>104</v>
      </c>
      <c r="B13" s="7" t="s">
        <v>101</v>
      </c>
      <c r="C13" s="6">
        <v>40</v>
      </c>
      <c r="D13" s="6">
        <v>60</v>
      </c>
      <c r="E13" s="6">
        <v>2.6</v>
      </c>
      <c r="F13" s="6">
        <v>3.96</v>
      </c>
      <c r="G13" s="6"/>
      <c r="H13" s="6"/>
      <c r="I13" s="6">
        <v>0.48</v>
      </c>
      <c r="J13" s="6">
        <v>0.72</v>
      </c>
      <c r="K13" s="6"/>
      <c r="L13" s="6"/>
      <c r="M13" s="6">
        <v>1.05</v>
      </c>
      <c r="N13" s="6">
        <v>1.38</v>
      </c>
      <c r="O13" s="6">
        <v>72.4</v>
      </c>
      <c r="P13" s="5">
        <v>108.6</v>
      </c>
      <c r="Q13" s="5">
        <v>14</v>
      </c>
      <c r="R13" s="5">
        <v>21</v>
      </c>
      <c r="S13" s="5">
        <v>10</v>
      </c>
      <c r="T13" s="5">
        <v>12</v>
      </c>
      <c r="U13" s="5">
        <v>0.31</v>
      </c>
      <c r="V13" s="5">
        <v>0.63</v>
      </c>
      <c r="W13" s="5">
        <v>0.08</v>
      </c>
      <c r="X13" s="5">
        <v>1.12</v>
      </c>
      <c r="Y13" s="5">
        <v>0.02</v>
      </c>
      <c r="Z13" s="5">
        <v>0.04</v>
      </c>
      <c r="AA13" s="5">
        <v>0.07</v>
      </c>
      <c r="AB13" s="5">
        <v>0.1</v>
      </c>
      <c r="AC13" s="5">
        <v>0</v>
      </c>
      <c r="AD13" s="5">
        <v>0</v>
      </c>
      <c r="AE13" s="5">
        <v>67.2</v>
      </c>
      <c r="AF13" s="5">
        <v>75.4</v>
      </c>
    </row>
    <row r="14" spans="1:32" ht="44.25" customHeight="1">
      <c r="A14" s="6">
        <v>45</v>
      </c>
      <c r="B14" s="9" t="s">
        <v>24</v>
      </c>
      <c r="C14" s="3" t="s">
        <v>54</v>
      </c>
      <c r="D14" s="3" t="s">
        <v>55</v>
      </c>
      <c r="E14" s="3">
        <v>0.13</v>
      </c>
      <c r="F14" s="6">
        <v>0.13</v>
      </c>
      <c r="G14" s="6"/>
      <c r="H14" s="6"/>
      <c r="I14" s="6">
        <v>0.02</v>
      </c>
      <c r="J14" s="6">
        <v>0.02</v>
      </c>
      <c r="K14" s="6"/>
      <c r="L14" s="6"/>
      <c r="M14" s="6">
        <v>15.2</v>
      </c>
      <c r="N14" s="6">
        <v>15.2</v>
      </c>
      <c r="O14" s="6">
        <v>62</v>
      </c>
      <c r="P14" s="5">
        <v>62</v>
      </c>
      <c r="Q14" s="5">
        <v>14.2</v>
      </c>
      <c r="R14" s="5">
        <v>14.2</v>
      </c>
      <c r="S14" s="5">
        <v>4.4</v>
      </c>
      <c r="T14" s="5">
        <v>4.4</v>
      </c>
      <c r="U14" s="5">
        <v>2.4</v>
      </c>
      <c r="V14" s="5">
        <v>2.4</v>
      </c>
      <c r="W14" s="5">
        <v>0.36</v>
      </c>
      <c r="X14" s="5">
        <v>0.36</v>
      </c>
      <c r="Y14" s="10">
        <v>0</v>
      </c>
      <c r="Z14" s="10">
        <v>0</v>
      </c>
      <c r="AA14" s="11">
        <v>0</v>
      </c>
      <c r="AB14" s="10">
        <v>0</v>
      </c>
      <c r="AC14" s="12">
        <v>2.83</v>
      </c>
      <c r="AD14" s="12">
        <v>2.83</v>
      </c>
      <c r="AE14" s="5">
        <v>0.03</v>
      </c>
      <c r="AF14" s="5">
        <v>0.03</v>
      </c>
    </row>
    <row r="15" spans="1:32" ht="24" customHeight="1">
      <c r="A15" s="8"/>
      <c r="B15" s="13" t="s">
        <v>25</v>
      </c>
      <c r="C15" s="14"/>
      <c r="D15" s="14"/>
      <c r="E15" s="14">
        <f aca="true" t="shared" si="0" ref="E15:AF15">SUM(E8:E14)</f>
        <v>28.45</v>
      </c>
      <c r="F15" s="14">
        <f t="shared" si="0"/>
        <v>41.93</v>
      </c>
      <c r="G15" s="14">
        <f t="shared" si="0"/>
        <v>0</v>
      </c>
      <c r="H15" s="14">
        <f t="shared" si="0"/>
        <v>0</v>
      </c>
      <c r="I15" s="14">
        <f t="shared" si="0"/>
        <v>29.69</v>
      </c>
      <c r="J15" s="14">
        <f t="shared" si="0"/>
        <v>43.08</v>
      </c>
      <c r="K15" s="14">
        <f t="shared" si="0"/>
        <v>0</v>
      </c>
      <c r="L15" s="14">
        <f t="shared" si="0"/>
        <v>0</v>
      </c>
      <c r="M15" s="14">
        <f t="shared" si="0"/>
        <v>89.99000000000001</v>
      </c>
      <c r="N15" s="14">
        <f t="shared" si="0"/>
        <v>122.02</v>
      </c>
      <c r="O15" s="14">
        <f t="shared" si="0"/>
        <v>791.7</v>
      </c>
      <c r="P15" s="15">
        <f t="shared" si="0"/>
        <v>1110.35</v>
      </c>
      <c r="Q15" s="15">
        <f t="shared" si="0"/>
        <v>335.7</v>
      </c>
      <c r="R15" s="15">
        <f t="shared" si="0"/>
        <v>369.5</v>
      </c>
      <c r="S15" s="15">
        <f t="shared" si="0"/>
        <v>260.1</v>
      </c>
      <c r="T15" s="15">
        <f t="shared" si="0"/>
        <v>297.4</v>
      </c>
      <c r="U15" s="15">
        <f t="shared" si="0"/>
        <v>51.74</v>
      </c>
      <c r="V15" s="15">
        <f t="shared" si="0"/>
        <v>64.09</v>
      </c>
      <c r="W15" s="15">
        <f t="shared" si="0"/>
        <v>4.01</v>
      </c>
      <c r="X15" s="15">
        <f t="shared" si="0"/>
        <v>7.182</v>
      </c>
      <c r="Y15" s="15">
        <f t="shared" si="0"/>
        <v>0.47</v>
      </c>
      <c r="Z15" s="15">
        <f t="shared" si="0"/>
        <v>0.38</v>
      </c>
      <c r="AA15" s="15">
        <f t="shared" si="0"/>
        <v>0.37</v>
      </c>
      <c r="AB15" s="15">
        <f t="shared" si="0"/>
        <v>0.658</v>
      </c>
      <c r="AC15" s="15">
        <f t="shared" si="0"/>
        <v>2.97</v>
      </c>
      <c r="AD15" s="15">
        <f t="shared" si="0"/>
        <v>2.8528000000000002</v>
      </c>
      <c r="AE15" s="15">
        <f t="shared" si="0"/>
        <v>73.73</v>
      </c>
      <c r="AF15" s="15">
        <f t="shared" si="0"/>
        <v>82.25</v>
      </c>
    </row>
    <row r="16" spans="1:32" ht="25.5" customHeight="1">
      <c r="A16" s="87" t="s">
        <v>26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54" customHeight="1">
      <c r="A17" s="3">
        <v>30</v>
      </c>
      <c r="B17" s="7" t="s">
        <v>76</v>
      </c>
      <c r="C17" s="6">
        <v>200</v>
      </c>
      <c r="D17" s="6">
        <v>250</v>
      </c>
      <c r="E17" s="6">
        <v>1.68</v>
      </c>
      <c r="F17" s="6">
        <v>2.1</v>
      </c>
      <c r="G17" s="6">
        <v>0</v>
      </c>
      <c r="H17" s="6">
        <v>0</v>
      </c>
      <c r="I17" s="6">
        <v>4.09</v>
      </c>
      <c r="J17" s="6">
        <v>5.11</v>
      </c>
      <c r="K17" s="6">
        <v>5.1</v>
      </c>
      <c r="L17" s="6">
        <v>6.1</v>
      </c>
      <c r="M17" s="6">
        <v>13.27</v>
      </c>
      <c r="N17" s="6">
        <v>16.59</v>
      </c>
      <c r="O17" s="6">
        <v>96.6</v>
      </c>
      <c r="P17" s="5">
        <v>120.75</v>
      </c>
      <c r="Q17" s="5">
        <v>29.15</v>
      </c>
      <c r="R17" s="5">
        <v>35.01</v>
      </c>
      <c r="S17" s="5">
        <v>56.72</v>
      </c>
      <c r="T17" s="5">
        <v>68.13</v>
      </c>
      <c r="U17" s="5">
        <v>24.17</v>
      </c>
      <c r="V17" s="5">
        <v>29.03</v>
      </c>
      <c r="W17" s="5">
        <v>0.92</v>
      </c>
      <c r="X17" s="5">
        <v>1.11</v>
      </c>
      <c r="Y17" s="5">
        <v>0.09</v>
      </c>
      <c r="Z17" s="5">
        <v>0.11</v>
      </c>
      <c r="AA17" s="5">
        <v>0.057</v>
      </c>
      <c r="AB17" s="5">
        <v>0.069</v>
      </c>
      <c r="AC17" s="5">
        <v>8.38</v>
      </c>
      <c r="AD17" s="5">
        <v>10.06</v>
      </c>
      <c r="AE17" s="5">
        <v>0.95</v>
      </c>
      <c r="AF17" s="5">
        <v>1.19</v>
      </c>
    </row>
    <row r="18" spans="1:32" ht="37.5" customHeight="1">
      <c r="A18" s="6">
        <v>19</v>
      </c>
      <c r="B18" s="7" t="s">
        <v>81</v>
      </c>
      <c r="C18" s="3">
        <v>150</v>
      </c>
      <c r="D18" s="3">
        <v>200</v>
      </c>
      <c r="E18" s="6">
        <v>2.38</v>
      </c>
      <c r="F18" s="6">
        <v>4.76</v>
      </c>
      <c r="G18" s="6">
        <v>2.5</v>
      </c>
      <c r="H18" s="6">
        <v>3.7</v>
      </c>
      <c r="I18" s="6">
        <v>5.26</v>
      </c>
      <c r="J18" s="6">
        <v>7.85</v>
      </c>
      <c r="K18" s="6">
        <v>2.5</v>
      </c>
      <c r="L18" s="6">
        <v>3.7</v>
      </c>
      <c r="M18" s="6">
        <v>1.24</v>
      </c>
      <c r="N18" s="6">
        <v>2.35</v>
      </c>
      <c r="O18" s="6">
        <v>162.3</v>
      </c>
      <c r="P18" s="5">
        <v>224.6</v>
      </c>
      <c r="Q18" s="5">
        <v>38</v>
      </c>
      <c r="R18" s="5">
        <v>40.6</v>
      </c>
      <c r="S18" s="5">
        <v>170</v>
      </c>
      <c r="T18" s="5">
        <v>220.2</v>
      </c>
      <c r="U18" s="5">
        <v>25</v>
      </c>
      <c r="V18" s="5">
        <v>39</v>
      </c>
      <c r="W18" s="5">
        <v>1.3</v>
      </c>
      <c r="X18" s="5">
        <v>1.36</v>
      </c>
      <c r="Y18" s="5">
        <v>0.1</v>
      </c>
      <c r="Z18" s="5">
        <v>0.2</v>
      </c>
      <c r="AA18" s="5">
        <v>0.05</v>
      </c>
      <c r="AB18" s="5">
        <v>0.07</v>
      </c>
      <c r="AC18" s="5">
        <v>0</v>
      </c>
      <c r="AD18" s="5">
        <v>0</v>
      </c>
      <c r="AE18" s="5">
        <v>0.005</v>
      </c>
      <c r="AF18" s="5">
        <v>0.005</v>
      </c>
    </row>
    <row r="19" spans="1:32" ht="33.75" customHeight="1">
      <c r="A19" s="6">
        <v>92</v>
      </c>
      <c r="B19" s="7" t="s">
        <v>88</v>
      </c>
      <c r="C19" s="6">
        <v>80</v>
      </c>
      <c r="D19" s="6">
        <v>100</v>
      </c>
      <c r="E19" s="6">
        <v>15.54</v>
      </c>
      <c r="F19" s="6">
        <v>19.43</v>
      </c>
      <c r="G19" s="6">
        <v>0</v>
      </c>
      <c r="H19" s="6">
        <v>0</v>
      </c>
      <c r="I19" s="6">
        <v>0.95</v>
      </c>
      <c r="J19" s="6">
        <v>1.19</v>
      </c>
      <c r="K19" s="6">
        <v>0</v>
      </c>
      <c r="L19" s="6">
        <v>0</v>
      </c>
      <c r="M19" s="6">
        <v>0.25</v>
      </c>
      <c r="N19" s="6">
        <v>0.31</v>
      </c>
      <c r="O19" s="6">
        <v>72</v>
      </c>
      <c r="P19" s="5">
        <v>90</v>
      </c>
      <c r="Q19" s="5">
        <v>7.2</v>
      </c>
      <c r="R19" s="5">
        <v>7.2</v>
      </c>
      <c r="S19" s="5">
        <v>44.5</v>
      </c>
      <c r="T19" s="5">
        <v>44.5</v>
      </c>
      <c r="U19" s="5">
        <v>5.5</v>
      </c>
      <c r="V19" s="5">
        <v>5.5</v>
      </c>
      <c r="W19" s="5">
        <v>0.8</v>
      </c>
      <c r="X19" s="5">
        <v>1.11</v>
      </c>
      <c r="Y19" s="5">
        <v>1.05</v>
      </c>
      <c r="Z19" s="5">
        <v>0.03</v>
      </c>
      <c r="AA19" s="5">
        <v>0.07</v>
      </c>
      <c r="AB19" s="5">
        <v>0.03</v>
      </c>
      <c r="AC19" s="5">
        <v>0.06</v>
      </c>
      <c r="AD19" s="5">
        <v>0</v>
      </c>
      <c r="AE19" s="5">
        <v>0.003</v>
      </c>
      <c r="AF19" s="5">
        <v>0</v>
      </c>
    </row>
    <row r="20" spans="1:32" ht="37.5" customHeight="1">
      <c r="A20" s="8" t="s">
        <v>103</v>
      </c>
      <c r="B20" s="7" t="s">
        <v>102</v>
      </c>
      <c r="C20" s="6">
        <v>40</v>
      </c>
      <c r="D20" s="6">
        <v>50</v>
      </c>
      <c r="E20" s="6">
        <v>2.24</v>
      </c>
      <c r="F20" s="6">
        <v>3.07</v>
      </c>
      <c r="G20" s="6"/>
      <c r="H20" s="6"/>
      <c r="I20" s="6">
        <v>0.8</v>
      </c>
      <c r="J20" s="6">
        <v>1.07</v>
      </c>
      <c r="K20" s="6"/>
      <c r="L20" s="6"/>
      <c r="M20" s="6">
        <v>16.7</v>
      </c>
      <c r="N20" s="6">
        <v>20.9</v>
      </c>
      <c r="O20" s="6">
        <v>85.7</v>
      </c>
      <c r="P20" s="5">
        <v>107.2</v>
      </c>
      <c r="Q20" s="5">
        <v>9.2</v>
      </c>
      <c r="R20" s="5">
        <v>13.8</v>
      </c>
      <c r="S20" s="5">
        <v>42.4</v>
      </c>
      <c r="T20" s="5">
        <v>63.6</v>
      </c>
      <c r="U20" s="5">
        <v>10</v>
      </c>
      <c r="V20" s="5">
        <v>15</v>
      </c>
      <c r="W20" s="5">
        <v>1.24</v>
      </c>
      <c r="X20" s="5">
        <v>1.86</v>
      </c>
      <c r="Y20" s="5">
        <v>0.04</v>
      </c>
      <c r="Z20" s="5">
        <v>0.07</v>
      </c>
      <c r="AA20" s="5" t="s">
        <v>53</v>
      </c>
      <c r="AB20" s="5">
        <v>0.05</v>
      </c>
      <c r="AC20" s="5">
        <v>0</v>
      </c>
      <c r="AD20" s="5">
        <v>0</v>
      </c>
      <c r="AE20" s="5">
        <v>1.2</v>
      </c>
      <c r="AF20" s="5">
        <v>1.82</v>
      </c>
    </row>
    <row r="21" spans="1:32" ht="2.2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1.25" customHeight="1">
      <c r="A22" s="6">
        <v>51</v>
      </c>
      <c r="B22" s="16" t="s">
        <v>75</v>
      </c>
      <c r="C22" s="6">
        <v>200</v>
      </c>
      <c r="D22" s="6">
        <v>200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20.2</v>
      </c>
      <c r="N22" s="6">
        <v>20.2</v>
      </c>
      <c r="O22" s="6">
        <v>92</v>
      </c>
      <c r="P22" s="5">
        <v>92</v>
      </c>
      <c r="Q22" s="5">
        <v>14</v>
      </c>
      <c r="R22" s="5">
        <v>14</v>
      </c>
      <c r="S22" s="5">
        <v>14</v>
      </c>
      <c r="T22" s="5">
        <v>14</v>
      </c>
      <c r="U22" s="5">
        <v>8</v>
      </c>
      <c r="V22" s="5">
        <v>8</v>
      </c>
      <c r="W22" s="5">
        <v>2.8</v>
      </c>
      <c r="X22" s="5">
        <v>2.8</v>
      </c>
      <c r="Y22" s="5">
        <v>0.022</v>
      </c>
      <c r="Z22" s="5">
        <v>0.022</v>
      </c>
      <c r="AA22" s="5">
        <v>0.022</v>
      </c>
      <c r="AB22" s="5">
        <v>0.022</v>
      </c>
      <c r="AC22" s="5">
        <v>4</v>
      </c>
      <c r="AD22" s="5">
        <v>4</v>
      </c>
      <c r="AE22" s="5">
        <v>0.2</v>
      </c>
      <c r="AF22" s="5">
        <v>0.2</v>
      </c>
    </row>
    <row r="23" spans="1:32" ht="30" customHeight="1">
      <c r="A23" s="6"/>
      <c r="B23" s="16"/>
      <c r="C23" s="6"/>
      <c r="D23" s="6"/>
      <c r="E23" s="17"/>
      <c r="F23" s="17"/>
      <c r="G23" s="6"/>
      <c r="H23" s="6"/>
      <c r="I23" s="6"/>
      <c r="J23" s="6"/>
      <c r="K23" s="6"/>
      <c r="L23" s="6"/>
      <c r="M23" s="17"/>
      <c r="N23" s="17"/>
      <c r="O23" s="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28.5" customHeight="1">
      <c r="A24" s="8"/>
      <c r="B24" s="13" t="s">
        <v>25</v>
      </c>
      <c r="C24" s="6"/>
      <c r="D24" s="6"/>
      <c r="E24" s="14">
        <f aca="true" t="shared" si="1" ref="E24:AF24">SUM(E17:E23)</f>
        <v>21.839999999999996</v>
      </c>
      <c r="F24" s="14">
        <f t="shared" si="1"/>
        <v>29.36</v>
      </c>
      <c r="G24" s="14">
        <f t="shared" si="1"/>
        <v>2.5</v>
      </c>
      <c r="H24" s="14">
        <f t="shared" si="1"/>
        <v>3.7</v>
      </c>
      <c r="I24" s="14">
        <f t="shared" si="1"/>
        <v>11.1</v>
      </c>
      <c r="J24" s="14">
        <f t="shared" si="1"/>
        <v>15.22</v>
      </c>
      <c r="K24" s="14">
        <f t="shared" si="1"/>
        <v>7.6</v>
      </c>
      <c r="L24" s="14">
        <f t="shared" si="1"/>
        <v>9.8</v>
      </c>
      <c r="M24" s="18">
        <f t="shared" si="1"/>
        <v>51.66</v>
      </c>
      <c r="N24" s="14">
        <f t="shared" si="1"/>
        <v>60.349999999999994</v>
      </c>
      <c r="O24" s="14">
        <f t="shared" si="1"/>
        <v>508.59999999999997</v>
      </c>
      <c r="P24" s="15">
        <f t="shared" si="1"/>
        <v>634.5500000000001</v>
      </c>
      <c r="Q24" s="15">
        <f t="shared" si="1"/>
        <v>97.55000000000001</v>
      </c>
      <c r="R24" s="19">
        <f t="shared" si="1"/>
        <v>110.61</v>
      </c>
      <c r="S24" s="15">
        <f t="shared" si="1"/>
        <v>327.62</v>
      </c>
      <c r="T24" s="18">
        <f t="shared" si="1"/>
        <v>410.43</v>
      </c>
      <c r="U24" s="15">
        <f t="shared" si="1"/>
        <v>72.67</v>
      </c>
      <c r="V24" s="15">
        <f t="shared" si="1"/>
        <v>96.53</v>
      </c>
      <c r="W24" s="15">
        <f t="shared" si="1"/>
        <v>7.0600000000000005</v>
      </c>
      <c r="X24" s="15">
        <f t="shared" si="1"/>
        <v>8.24</v>
      </c>
      <c r="Y24" s="15">
        <f t="shared" si="1"/>
        <v>1.302</v>
      </c>
      <c r="Z24" s="15">
        <f t="shared" si="1"/>
        <v>0.432</v>
      </c>
      <c r="AA24" s="15">
        <f t="shared" si="1"/>
        <v>0.199</v>
      </c>
      <c r="AB24" s="15">
        <f t="shared" si="1"/>
        <v>0.24100000000000002</v>
      </c>
      <c r="AC24" s="15">
        <f t="shared" si="1"/>
        <v>12.440000000000001</v>
      </c>
      <c r="AD24" s="15">
        <f t="shared" si="1"/>
        <v>14.06</v>
      </c>
      <c r="AE24" s="19">
        <f t="shared" si="1"/>
        <v>2.358</v>
      </c>
      <c r="AF24" s="15">
        <f t="shared" si="1"/>
        <v>3.215</v>
      </c>
    </row>
    <row r="25" spans="1:32" ht="35.25" customHeight="1">
      <c r="A25" s="62"/>
      <c r="B25" s="63" t="s">
        <v>28</v>
      </c>
      <c r="C25" s="64"/>
      <c r="D25" s="64"/>
      <c r="E25" s="65">
        <f>E15+E24</f>
        <v>50.28999999999999</v>
      </c>
      <c r="F25" s="65">
        <f>F15+F24</f>
        <v>71.28999999999999</v>
      </c>
      <c r="G25" s="65">
        <f>F15+F24</f>
        <v>71.28999999999999</v>
      </c>
      <c r="H25" s="65">
        <f aca="true" t="shared" si="2" ref="H25:T25">H15+H24</f>
        <v>3.7</v>
      </c>
      <c r="I25" s="65">
        <f t="shared" si="2"/>
        <v>40.79</v>
      </c>
      <c r="J25" s="65">
        <f t="shared" si="2"/>
        <v>58.3</v>
      </c>
      <c r="K25" s="65">
        <f t="shared" si="2"/>
        <v>7.6</v>
      </c>
      <c r="L25" s="65">
        <f t="shared" si="2"/>
        <v>9.8</v>
      </c>
      <c r="M25" s="66">
        <f t="shared" si="2"/>
        <v>141.65</v>
      </c>
      <c r="N25" s="65">
        <f t="shared" si="2"/>
        <v>182.37</v>
      </c>
      <c r="O25" s="65">
        <f t="shared" si="2"/>
        <v>1300.3</v>
      </c>
      <c r="P25" s="67">
        <f t="shared" si="2"/>
        <v>1744.9</v>
      </c>
      <c r="Q25" s="67">
        <f t="shared" si="2"/>
        <v>433.25</v>
      </c>
      <c r="R25" s="68">
        <f t="shared" si="2"/>
        <v>480.11</v>
      </c>
      <c r="S25" s="67">
        <f t="shared" si="2"/>
        <v>587.72</v>
      </c>
      <c r="T25" s="66">
        <f t="shared" si="2"/>
        <v>707.8299999999999</v>
      </c>
      <c r="U25" s="67">
        <f>U15</f>
        <v>51.74</v>
      </c>
      <c r="V25" s="67">
        <f aca="true" t="shared" si="3" ref="V25:AF25">V15+V24</f>
        <v>160.62</v>
      </c>
      <c r="W25" s="67">
        <f t="shared" si="3"/>
        <v>11.07</v>
      </c>
      <c r="X25" s="67">
        <f t="shared" si="3"/>
        <v>15.422</v>
      </c>
      <c r="Y25" s="67">
        <f t="shared" si="3"/>
        <v>1.772</v>
      </c>
      <c r="Z25" s="67">
        <f t="shared" si="3"/>
        <v>0.812</v>
      </c>
      <c r="AA25" s="67">
        <f t="shared" si="3"/>
        <v>0.569</v>
      </c>
      <c r="AB25" s="67">
        <f t="shared" si="3"/>
        <v>0.899</v>
      </c>
      <c r="AC25" s="67">
        <f t="shared" si="3"/>
        <v>15.410000000000002</v>
      </c>
      <c r="AD25" s="67">
        <f t="shared" si="3"/>
        <v>16.9128</v>
      </c>
      <c r="AE25" s="68">
        <f t="shared" si="3"/>
        <v>76.08800000000001</v>
      </c>
      <c r="AF25" s="67">
        <f t="shared" si="3"/>
        <v>85.465</v>
      </c>
    </row>
    <row r="26" spans="1:32" ht="223.5" customHeight="1">
      <c r="A26" s="46"/>
      <c r="B26" s="59"/>
      <c r="C26" s="60"/>
      <c r="D26" s="60"/>
      <c r="E26" s="46"/>
      <c r="F26" s="46"/>
      <c r="G26" s="46"/>
      <c r="H26" s="46"/>
      <c r="I26" s="46"/>
      <c r="J26" s="46"/>
      <c r="K26" s="46"/>
      <c r="L26" s="119"/>
      <c r="M26" s="120"/>
      <c r="N26" s="120"/>
      <c r="O26" s="46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7.75" customHeight="1" hidden="1">
      <c r="A27" s="118" t="s">
        <v>59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7.75" customHeight="1">
      <c r="A28" s="87" t="s">
        <v>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31.5" customHeight="1">
      <c r="A29" s="84" t="s">
        <v>1</v>
      </c>
      <c r="B29" s="88" t="s">
        <v>2</v>
      </c>
      <c r="C29" s="84" t="s">
        <v>3</v>
      </c>
      <c r="D29" s="84"/>
      <c r="E29" s="84" t="s">
        <v>4</v>
      </c>
      <c r="F29" s="84"/>
      <c r="G29" s="84"/>
      <c r="H29" s="84"/>
      <c r="I29" s="84"/>
      <c r="J29" s="84"/>
      <c r="K29" s="84"/>
      <c r="L29" s="84"/>
      <c r="M29" s="84"/>
      <c r="N29" s="84"/>
      <c r="O29" s="84" t="s">
        <v>29</v>
      </c>
      <c r="P29" s="84"/>
      <c r="Q29" s="88" t="s">
        <v>6</v>
      </c>
      <c r="R29" s="88"/>
      <c r="S29" s="88"/>
      <c r="T29" s="88"/>
      <c r="U29" s="88"/>
      <c r="V29" s="88"/>
      <c r="W29" s="88"/>
      <c r="X29" s="88"/>
      <c r="Y29" s="82" t="s">
        <v>7</v>
      </c>
      <c r="Z29" s="82"/>
      <c r="AA29" s="82"/>
      <c r="AB29" s="82"/>
      <c r="AC29" s="82"/>
      <c r="AD29" s="82"/>
      <c r="AE29" s="82"/>
      <c r="AF29" s="82"/>
    </row>
    <row r="30" spans="1:32" ht="15" customHeight="1">
      <c r="A30" s="84"/>
      <c r="B30" s="88"/>
      <c r="C30" s="84" t="s">
        <v>68</v>
      </c>
      <c r="D30" s="84" t="s">
        <v>69</v>
      </c>
      <c r="E30" s="83" t="s">
        <v>8</v>
      </c>
      <c r="F30" s="83"/>
      <c r="G30" s="83"/>
      <c r="H30" s="83"/>
      <c r="I30" s="83" t="s">
        <v>9</v>
      </c>
      <c r="J30" s="83"/>
      <c r="K30" s="83"/>
      <c r="L30" s="83"/>
      <c r="M30" s="84" t="s">
        <v>10</v>
      </c>
      <c r="N30" s="84"/>
      <c r="O30" s="84" t="s">
        <v>68</v>
      </c>
      <c r="P30" s="88" t="s">
        <v>70</v>
      </c>
      <c r="Q30" s="82" t="s">
        <v>11</v>
      </c>
      <c r="R30" s="82"/>
      <c r="S30" s="82" t="s">
        <v>12</v>
      </c>
      <c r="T30" s="82"/>
      <c r="U30" s="82" t="s">
        <v>13</v>
      </c>
      <c r="V30" s="82"/>
      <c r="W30" s="82" t="s">
        <v>14</v>
      </c>
      <c r="X30" s="82"/>
      <c r="Y30" s="82" t="s">
        <v>15</v>
      </c>
      <c r="Z30" s="82"/>
      <c r="AA30" s="82" t="s">
        <v>16</v>
      </c>
      <c r="AB30" s="82"/>
      <c r="AC30" s="82" t="s">
        <v>17</v>
      </c>
      <c r="AD30" s="82"/>
      <c r="AE30" s="82" t="s">
        <v>18</v>
      </c>
      <c r="AF30" s="82"/>
    </row>
    <row r="31" spans="1:32" ht="16.5" customHeight="1">
      <c r="A31" s="84"/>
      <c r="B31" s="88"/>
      <c r="C31" s="84"/>
      <c r="D31" s="84"/>
      <c r="E31" s="83" t="s">
        <v>19</v>
      </c>
      <c r="F31" s="83"/>
      <c r="G31" s="84"/>
      <c r="H31" s="84"/>
      <c r="I31" s="83" t="s">
        <v>19</v>
      </c>
      <c r="J31" s="83"/>
      <c r="K31" s="84"/>
      <c r="L31" s="84"/>
      <c r="M31" s="84"/>
      <c r="N31" s="84"/>
      <c r="O31" s="84"/>
      <c r="P31" s="88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</row>
    <row r="32" spans="1:32" ht="30" customHeight="1">
      <c r="A32" s="84"/>
      <c r="B32" s="88"/>
      <c r="C32" s="84"/>
      <c r="D32" s="84"/>
      <c r="E32" s="3" t="s">
        <v>66</v>
      </c>
      <c r="F32" s="3" t="s">
        <v>67</v>
      </c>
      <c r="G32" s="3"/>
      <c r="H32" s="3" t="s">
        <v>23</v>
      </c>
      <c r="I32" s="3" t="s">
        <v>66</v>
      </c>
      <c r="J32" s="3" t="s">
        <v>67</v>
      </c>
      <c r="K32" s="3" t="s">
        <v>22</v>
      </c>
      <c r="L32" s="3"/>
      <c r="M32" s="3" t="s">
        <v>66</v>
      </c>
      <c r="N32" s="3" t="s">
        <v>67</v>
      </c>
      <c r="O32" s="84"/>
      <c r="P32" s="88"/>
      <c r="Q32" s="3" t="s">
        <v>66</v>
      </c>
      <c r="R32" s="3" t="s">
        <v>67</v>
      </c>
      <c r="S32" s="3" t="s">
        <v>66</v>
      </c>
      <c r="T32" s="3" t="s">
        <v>67</v>
      </c>
      <c r="U32" s="3" t="s">
        <v>66</v>
      </c>
      <c r="V32" s="3" t="s">
        <v>67</v>
      </c>
      <c r="W32" s="3" t="s">
        <v>66</v>
      </c>
      <c r="X32" s="3" t="s">
        <v>67</v>
      </c>
      <c r="Y32" s="3" t="s">
        <v>66</v>
      </c>
      <c r="Z32" s="3" t="s">
        <v>67</v>
      </c>
      <c r="AA32" s="3" t="s">
        <v>66</v>
      </c>
      <c r="AB32" s="3" t="s">
        <v>67</v>
      </c>
      <c r="AC32" s="3" t="s">
        <v>66</v>
      </c>
      <c r="AD32" s="3" t="s">
        <v>67</v>
      </c>
      <c r="AE32" s="3" t="s">
        <v>66</v>
      </c>
      <c r="AF32" s="3" t="s">
        <v>67</v>
      </c>
    </row>
    <row r="33" spans="1:32" ht="3" customHeight="1">
      <c r="A33" s="6"/>
      <c r="B33" s="9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5"/>
      <c r="Q33" s="5"/>
      <c r="R33" s="5"/>
      <c r="S33" s="5"/>
      <c r="T33" s="5"/>
      <c r="U33" s="5"/>
      <c r="V33" s="5"/>
      <c r="W33" s="5"/>
      <c r="X33" s="5"/>
      <c r="Y33" s="10"/>
      <c r="Z33" s="10"/>
      <c r="AA33" s="11"/>
      <c r="AB33" s="10"/>
      <c r="AC33" s="12"/>
      <c r="AD33" s="12"/>
      <c r="AE33" s="5"/>
      <c r="AF33" s="5"/>
    </row>
    <row r="34" spans="1:32" ht="38.25" customHeight="1">
      <c r="A34" s="3">
        <v>175</v>
      </c>
      <c r="B34" s="7" t="s">
        <v>80</v>
      </c>
      <c r="C34" s="3">
        <v>200</v>
      </c>
      <c r="D34" s="3">
        <v>250</v>
      </c>
      <c r="E34" s="6">
        <v>5.82</v>
      </c>
      <c r="F34" s="6">
        <v>7.7</v>
      </c>
      <c r="G34" s="6"/>
      <c r="H34" s="6">
        <v>4.07</v>
      </c>
      <c r="I34" s="6">
        <v>7.5</v>
      </c>
      <c r="J34" s="6">
        <v>10</v>
      </c>
      <c r="K34" s="6">
        <v>23</v>
      </c>
      <c r="L34" s="6"/>
      <c r="M34" s="6">
        <v>64.5</v>
      </c>
      <c r="N34" s="6">
        <v>68.9</v>
      </c>
      <c r="O34" s="6">
        <v>235.6</v>
      </c>
      <c r="P34" s="5">
        <v>308.6</v>
      </c>
      <c r="Q34" s="5">
        <v>135</v>
      </c>
      <c r="R34" s="5">
        <v>135</v>
      </c>
      <c r="S34" s="5">
        <v>200</v>
      </c>
      <c r="T34" s="5">
        <v>200</v>
      </c>
      <c r="U34" s="5">
        <v>23</v>
      </c>
      <c r="V34" s="5">
        <v>23</v>
      </c>
      <c r="W34" s="5">
        <v>0.4</v>
      </c>
      <c r="X34" s="5">
        <v>0.4</v>
      </c>
      <c r="Y34" s="5">
        <v>0.03</v>
      </c>
      <c r="Z34" s="5">
        <v>0.03</v>
      </c>
      <c r="AA34" s="5">
        <v>0.3</v>
      </c>
      <c r="AB34" s="5">
        <v>0.3</v>
      </c>
      <c r="AC34" s="5">
        <v>0.5</v>
      </c>
      <c r="AD34" s="5">
        <v>0.5</v>
      </c>
      <c r="AE34" s="5" t="s">
        <v>30</v>
      </c>
      <c r="AF34" s="5">
        <v>1.5</v>
      </c>
    </row>
    <row r="35" spans="1:32" ht="31.5" customHeight="1">
      <c r="A35" s="6">
        <v>45</v>
      </c>
      <c r="B35" s="9" t="s">
        <v>24</v>
      </c>
      <c r="C35" s="3" t="s">
        <v>54</v>
      </c>
      <c r="D35" s="3" t="s">
        <v>55</v>
      </c>
      <c r="E35" s="3">
        <v>0.13</v>
      </c>
      <c r="F35" s="6">
        <v>0.13</v>
      </c>
      <c r="G35" s="6"/>
      <c r="H35" s="6">
        <v>0</v>
      </c>
      <c r="I35" s="6">
        <v>0.02</v>
      </c>
      <c r="J35" s="6">
        <v>0.02</v>
      </c>
      <c r="K35" s="6">
        <v>0.02</v>
      </c>
      <c r="L35" s="6"/>
      <c r="M35" s="6">
        <v>15.2</v>
      </c>
      <c r="N35" s="6">
        <v>15.2</v>
      </c>
      <c r="O35" s="6">
        <v>62</v>
      </c>
      <c r="P35" s="5">
        <v>62</v>
      </c>
      <c r="Q35" s="5">
        <v>14.2</v>
      </c>
      <c r="R35" s="5">
        <v>14.2</v>
      </c>
      <c r="S35" s="5">
        <v>4.4</v>
      </c>
      <c r="T35" s="5">
        <v>4.4</v>
      </c>
      <c r="U35" s="5">
        <v>2.4</v>
      </c>
      <c r="V35" s="5">
        <v>2.4</v>
      </c>
      <c r="W35" s="5">
        <v>0.36</v>
      </c>
      <c r="X35" s="5">
        <v>0.36</v>
      </c>
      <c r="Y35" s="10">
        <v>0</v>
      </c>
      <c r="Z35" s="10">
        <v>0</v>
      </c>
      <c r="AA35" s="11">
        <v>0</v>
      </c>
      <c r="AB35" s="10">
        <v>0</v>
      </c>
      <c r="AC35" s="12">
        <v>2.83</v>
      </c>
      <c r="AD35" s="12">
        <v>2.83</v>
      </c>
      <c r="AE35" s="5">
        <v>0.03</v>
      </c>
      <c r="AF35" s="5">
        <v>0.03</v>
      </c>
    </row>
    <row r="36" spans="1:32" ht="36" customHeight="1">
      <c r="A36" s="6">
        <v>80</v>
      </c>
      <c r="B36" s="7" t="s">
        <v>115</v>
      </c>
      <c r="C36" s="6" t="s">
        <v>116</v>
      </c>
      <c r="D36" s="6" t="s">
        <v>117</v>
      </c>
      <c r="E36" s="6">
        <v>5.88</v>
      </c>
      <c r="F36" s="6">
        <v>7.04</v>
      </c>
      <c r="G36" s="6"/>
      <c r="H36" s="6"/>
      <c r="I36" s="6">
        <v>5.23</v>
      </c>
      <c r="J36" s="6">
        <v>6.7</v>
      </c>
      <c r="K36" s="6"/>
      <c r="L36" s="6"/>
      <c r="M36" s="6">
        <v>16.7</v>
      </c>
      <c r="N36" s="6">
        <v>16.7</v>
      </c>
      <c r="O36" s="6">
        <v>140.3</v>
      </c>
      <c r="P36" s="5">
        <v>158.5</v>
      </c>
      <c r="Q36" s="5">
        <v>52.2</v>
      </c>
      <c r="R36" s="5">
        <v>59.4</v>
      </c>
      <c r="S36" s="5">
        <v>0.65</v>
      </c>
      <c r="T36" s="5">
        <v>0.67</v>
      </c>
      <c r="U36" s="5">
        <v>8.9</v>
      </c>
      <c r="V36" s="5">
        <v>9.4</v>
      </c>
      <c r="W36" s="5">
        <v>0.02</v>
      </c>
      <c r="X36" s="5">
        <v>0.022</v>
      </c>
      <c r="Y36" s="5">
        <v>0.05</v>
      </c>
      <c r="Z36" s="5">
        <v>0.052</v>
      </c>
      <c r="AA36" s="5">
        <v>0.05</v>
      </c>
      <c r="AB36" s="5">
        <v>0.052</v>
      </c>
      <c r="AC36" s="5">
        <v>0</v>
      </c>
      <c r="AD36" s="5">
        <v>0</v>
      </c>
      <c r="AE36" s="5">
        <v>1</v>
      </c>
      <c r="AF36" s="5">
        <v>1.2</v>
      </c>
    </row>
    <row r="37" spans="1:32" ht="18.75" customHeight="1">
      <c r="A37" s="6" t="s">
        <v>104</v>
      </c>
      <c r="B37" s="7" t="s">
        <v>101</v>
      </c>
      <c r="C37" s="6">
        <v>40</v>
      </c>
      <c r="D37" s="6">
        <v>60</v>
      </c>
      <c r="E37" s="6">
        <v>2.6</v>
      </c>
      <c r="F37" s="6">
        <v>3.96</v>
      </c>
      <c r="G37" s="6"/>
      <c r="H37" s="6"/>
      <c r="I37" s="6">
        <v>0.48</v>
      </c>
      <c r="J37" s="6">
        <v>0.72</v>
      </c>
      <c r="K37" s="6"/>
      <c r="L37" s="6"/>
      <c r="M37" s="6">
        <v>1.05</v>
      </c>
      <c r="N37" s="6">
        <v>1.38</v>
      </c>
      <c r="O37" s="6">
        <v>72.4</v>
      </c>
      <c r="P37" s="5">
        <v>108.6</v>
      </c>
      <c r="Q37" s="5">
        <v>14</v>
      </c>
      <c r="R37" s="5">
        <v>21</v>
      </c>
      <c r="S37" s="5">
        <v>10</v>
      </c>
      <c r="T37" s="5">
        <v>12</v>
      </c>
      <c r="U37" s="5">
        <v>0.31</v>
      </c>
      <c r="V37" s="5">
        <v>0.63</v>
      </c>
      <c r="W37" s="5">
        <v>0.08</v>
      </c>
      <c r="X37" s="5">
        <v>1.12</v>
      </c>
      <c r="Y37" s="5">
        <v>0.02</v>
      </c>
      <c r="Z37" s="5">
        <v>0.04</v>
      </c>
      <c r="AA37" s="5">
        <v>0.07</v>
      </c>
      <c r="AB37" s="5">
        <v>0.1</v>
      </c>
      <c r="AC37" s="5">
        <v>0</v>
      </c>
      <c r="AD37" s="5">
        <v>0</v>
      </c>
      <c r="AE37" s="5">
        <v>67.2</v>
      </c>
      <c r="AF37" s="5">
        <v>75.4</v>
      </c>
    </row>
    <row r="38" spans="1:32" ht="27" customHeight="1">
      <c r="A38" s="6">
        <v>338</v>
      </c>
      <c r="B38" s="7" t="s">
        <v>108</v>
      </c>
      <c r="C38" s="6">
        <v>0.15</v>
      </c>
      <c r="D38" s="6">
        <v>0.15</v>
      </c>
      <c r="E38" s="6">
        <v>0.6</v>
      </c>
      <c r="F38" s="6">
        <v>0.6</v>
      </c>
      <c r="G38" s="6"/>
      <c r="H38" s="6">
        <v>0</v>
      </c>
      <c r="I38" s="6">
        <v>0.6</v>
      </c>
      <c r="J38" s="6">
        <v>0.6</v>
      </c>
      <c r="K38" s="6">
        <v>0.4</v>
      </c>
      <c r="L38" s="6"/>
      <c r="M38" s="6">
        <v>14.7</v>
      </c>
      <c r="N38" s="6">
        <v>14.7</v>
      </c>
      <c r="O38" s="6">
        <v>70.3</v>
      </c>
      <c r="P38" s="5">
        <v>70.3</v>
      </c>
      <c r="Q38" s="5">
        <v>19</v>
      </c>
      <c r="R38" s="5">
        <v>19</v>
      </c>
      <c r="S38" s="5">
        <v>16</v>
      </c>
      <c r="T38" s="5">
        <v>16</v>
      </c>
      <c r="U38" s="5">
        <v>12</v>
      </c>
      <c r="V38" s="5">
        <v>12</v>
      </c>
      <c r="W38" s="5">
        <v>2.3</v>
      </c>
      <c r="X38" s="5">
        <v>2.3</v>
      </c>
      <c r="Y38" s="5">
        <v>0.02</v>
      </c>
      <c r="Z38" s="5">
        <v>0.02</v>
      </c>
      <c r="AA38" s="5">
        <v>0.03</v>
      </c>
      <c r="AB38" s="5">
        <v>0.03</v>
      </c>
      <c r="AC38" s="5">
        <v>5</v>
      </c>
      <c r="AD38" s="5">
        <v>5</v>
      </c>
      <c r="AE38" s="5">
        <v>0.1</v>
      </c>
      <c r="AF38" s="5">
        <v>0.1</v>
      </c>
    </row>
    <row r="39" spans="1:32" ht="30" customHeight="1">
      <c r="A39" s="8"/>
      <c r="B39" s="13" t="s">
        <v>25</v>
      </c>
      <c r="C39" s="14"/>
      <c r="D39" s="14"/>
      <c r="E39" s="14">
        <f aca="true" t="shared" si="4" ref="E39:AF39">SUM(E33:E38)</f>
        <v>15.03</v>
      </c>
      <c r="F39" s="14">
        <f t="shared" si="4"/>
        <v>19.430000000000003</v>
      </c>
      <c r="G39" s="18">
        <f t="shared" si="4"/>
        <v>0</v>
      </c>
      <c r="H39" s="14">
        <f t="shared" si="4"/>
        <v>4.07</v>
      </c>
      <c r="I39" s="14">
        <f t="shared" si="4"/>
        <v>13.83</v>
      </c>
      <c r="J39" s="14">
        <f t="shared" si="4"/>
        <v>18.04</v>
      </c>
      <c r="K39" s="14">
        <f t="shared" si="4"/>
        <v>23.419999999999998</v>
      </c>
      <c r="L39" s="18">
        <f t="shared" si="4"/>
        <v>0</v>
      </c>
      <c r="M39" s="14">
        <f t="shared" si="4"/>
        <v>112.15</v>
      </c>
      <c r="N39" s="14">
        <f t="shared" si="4"/>
        <v>116.88000000000001</v>
      </c>
      <c r="O39" s="14">
        <f t="shared" si="4"/>
        <v>580.6</v>
      </c>
      <c r="P39" s="15">
        <f t="shared" si="4"/>
        <v>708</v>
      </c>
      <c r="Q39" s="15">
        <f t="shared" si="4"/>
        <v>234.39999999999998</v>
      </c>
      <c r="R39" s="19">
        <f t="shared" si="4"/>
        <v>248.6</v>
      </c>
      <c r="S39" s="15">
        <f t="shared" si="4"/>
        <v>231.05</v>
      </c>
      <c r="T39" s="15">
        <f t="shared" si="4"/>
        <v>233.07</v>
      </c>
      <c r="U39" s="15">
        <f t="shared" si="4"/>
        <v>46.61</v>
      </c>
      <c r="V39" s="19">
        <f t="shared" si="4"/>
        <v>47.43</v>
      </c>
      <c r="W39" s="15">
        <f t="shared" si="4"/>
        <v>3.1599999999999997</v>
      </c>
      <c r="X39" s="15">
        <f t="shared" si="4"/>
        <v>4.202</v>
      </c>
      <c r="Y39" s="15">
        <f t="shared" si="4"/>
        <v>0.12000000000000001</v>
      </c>
      <c r="Z39" s="15">
        <f t="shared" si="4"/>
        <v>0.142</v>
      </c>
      <c r="AA39" s="15">
        <f t="shared" si="4"/>
        <v>0.44999999999999996</v>
      </c>
      <c r="AB39" s="15">
        <f t="shared" si="4"/>
        <v>0.482</v>
      </c>
      <c r="AC39" s="15">
        <f t="shared" si="4"/>
        <v>8.33</v>
      </c>
      <c r="AD39" s="15">
        <f t="shared" si="4"/>
        <v>8.33</v>
      </c>
      <c r="AE39" s="15">
        <f t="shared" si="4"/>
        <v>68.33</v>
      </c>
      <c r="AF39" s="15">
        <f t="shared" si="4"/>
        <v>78.23</v>
      </c>
    </row>
    <row r="40" spans="1:32" ht="25.5" customHeight="1">
      <c r="A40" s="87" t="s">
        <v>26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1:32" ht="36" customHeight="1">
      <c r="A41" s="3">
        <v>29</v>
      </c>
      <c r="B41" s="7" t="s">
        <v>84</v>
      </c>
      <c r="C41" s="6">
        <v>200</v>
      </c>
      <c r="D41" s="6">
        <v>250</v>
      </c>
      <c r="E41" s="6">
        <v>1.4</v>
      </c>
      <c r="F41" s="6">
        <v>1.75</v>
      </c>
      <c r="G41" s="6">
        <v>1.4</v>
      </c>
      <c r="H41" s="6">
        <v>2.1</v>
      </c>
      <c r="I41" s="6">
        <v>3.91</v>
      </c>
      <c r="J41" s="6">
        <v>4.89</v>
      </c>
      <c r="K41" s="6">
        <v>4.1</v>
      </c>
      <c r="L41" s="6">
        <v>6.1</v>
      </c>
      <c r="M41" s="6">
        <v>6.79</v>
      </c>
      <c r="N41" s="6">
        <v>8.49</v>
      </c>
      <c r="O41" s="6">
        <v>67.8</v>
      </c>
      <c r="P41" s="5">
        <v>84.75</v>
      </c>
      <c r="Q41" s="5">
        <v>39</v>
      </c>
      <c r="R41" s="5">
        <v>59</v>
      </c>
      <c r="S41" s="5">
        <v>38</v>
      </c>
      <c r="T41" s="5">
        <v>57</v>
      </c>
      <c r="U41" s="5">
        <v>16</v>
      </c>
      <c r="V41" s="5">
        <v>24</v>
      </c>
      <c r="W41" s="5">
        <v>0.7</v>
      </c>
      <c r="X41" s="5">
        <v>1.1</v>
      </c>
      <c r="Y41" s="5">
        <v>0.04</v>
      </c>
      <c r="Z41" s="5">
        <v>0.06</v>
      </c>
      <c r="AA41" s="5">
        <v>0.06</v>
      </c>
      <c r="AB41" s="5">
        <v>0.09</v>
      </c>
      <c r="AC41" s="5">
        <v>12.9</v>
      </c>
      <c r="AD41" s="5">
        <v>19.4</v>
      </c>
      <c r="AE41" s="5">
        <v>0.3</v>
      </c>
      <c r="AF41" s="5">
        <v>0.5</v>
      </c>
    </row>
    <row r="42" spans="1:32" ht="36" customHeight="1">
      <c r="A42" s="6">
        <v>35</v>
      </c>
      <c r="B42" s="7" t="s">
        <v>78</v>
      </c>
      <c r="C42" s="6">
        <v>210</v>
      </c>
      <c r="D42" s="6">
        <v>260</v>
      </c>
      <c r="E42" s="21">
        <v>20.3</v>
      </c>
      <c r="F42" s="21">
        <v>25.38</v>
      </c>
      <c r="G42" s="21">
        <v>14.17</v>
      </c>
      <c r="H42" s="21">
        <v>17.74</v>
      </c>
      <c r="I42" s="21">
        <v>17</v>
      </c>
      <c r="J42" s="21">
        <v>21.25</v>
      </c>
      <c r="K42" s="21">
        <v>0.49</v>
      </c>
      <c r="L42" s="21">
        <v>0.67</v>
      </c>
      <c r="M42" s="21">
        <v>35.69</v>
      </c>
      <c r="N42" s="21">
        <v>44.61</v>
      </c>
      <c r="O42" s="21">
        <v>377</v>
      </c>
      <c r="P42" s="22">
        <v>471.25</v>
      </c>
      <c r="Q42" s="22">
        <v>28.5</v>
      </c>
      <c r="R42" s="22">
        <v>35.59</v>
      </c>
      <c r="S42" s="21">
        <v>135.2</v>
      </c>
      <c r="T42" s="21">
        <v>155.3</v>
      </c>
      <c r="U42" s="22">
        <v>14.4</v>
      </c>
      <c r="V42" s="22">
        <v>14.4</v>
      </c>
      <c r="W42" s="22">
        <v>1.5</v>
      </c>
      <c r="X42" s="22">
        <v>1.9</v>
      </c>
      <c r="Y42" s="22">
        <v>0.06</v>
      </c>
      <c r="Z42" s="22">
        <v>0.07</v>
      </c>
      <c r="AA42" s="22">
        <v>0.01</v>
      </c>
      <c r="AB42" s="22">
        <v>0.02</v>
      </c>
      <c r="AC42" s="22">
        <v>1.5</v>
      </c>
      <c r="AD42" s="22">
        <v>1.67</v>
      </c>
      <c r="AE42" s="22">
        <v>1.6</v>
      </c>
      <c r="AF42" s="22">
        <v>1.93</v>
      </c>
    </row>
    <row r="43" spans="1:32" ht="36" customHeight="1">
      <c r="A43" s="6">
        <v>8</v>
      </c>
      <c r="B43" s="16" t="s">
        <v>75</v>
      </c>
      <c r="C43" s="6">
        <v>200</v>
      </c>
      <c r="D43" s="6">
        <v>200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20.2</v>
      </c>
      <c r="N43" s="6">
        <v>20.2</v>
      </c>
      <c r="O43" s="6">
        <v>92</v>
      </c>
      <c r="P43" s="5">
        <v>92</v>
      </c>
      <c r="Q43" s="5">
        <v>14</v>
      </c>
      <c r="R43" s="5">
        <v>14</v>
      </c>
      <c r="S43" s="5">
        <v>14</v>
      </c>
      <c r="T43" s="5">
        <v>14</v>
      </c>
      <c r="U43" s="5">
        <v>8</v>
      </c>
      <c r="V43" s="5">
        <v>8</v>
      </c>
      <c r="W43" s="5">
        <v>2.8</v>
      </c>
      <c r="X43" s="5">
        <v>2.8</v>
      </c>
      <c r="Y43" s="5">
        <v>0.022</v>
      </c>
      <c r="Z43" s="5">
        <v>0.022</v>
      </c>
      <c r="AA43" s="5">
        <v>0.022</v>
      </c>
      <c r="AB43" s="5">
        <v>0.022</v>
      </c>
      <c r="AC43" s="5">
        <v>4</v>
      </c>
      <c r="AD43" s="5">
        <v>4</v>
      </c>
      <c r="AE43" s="5">
        <v>0.2</v>
      </c>
      <c r="AF43" s="5">
        <v>0.2</v>
      </c>
    </row>
    <row r="44" spans="1:32" ht="36" customHeight="1">
      <c r="A44" s="8" t="s">
        <v>103</v>
      </c>
      <c r="B44" s="7" t="s">
        <v>102</v>
      </c>
      <c r="C44" s="6">
        <v>40</v>
      </c>
      <c r="D44" s="6">
        <v>50</v>
      </c>
      <c r="E44" s="6">
        <v>2.24</v>
      </c>
      <c r="F44" s="6">
        <v>3.07</v>
      </c>
      <c r="G44" s="6"/>
      <c r="H44" s="6"/>
      <c r="I44" s="6">
        <v>0.8</v>
      </c>
      <c r="J44" s="6">
        <v>1.07</v>
      </c>
      <c r="K44" s="6"/>
      <c r="L44" s="6"/>
      <c r="M44" s="6">
        <v>16.7</v>
      </c>
      <c r="N44" s="6">
        <v>20.9</v>
      </c>
      <c r="O44" s="6">
        <v>85.7</v>
      </c>
      <c r="P44" s="5">
        <v>107.2</v>
      </c>
      <c r="Q44" s="5">
        <v>9.2</v>
      </c>
      <c r="R44" s="5">
        <v>13.8</v>
      </c>
      <c r="S44" s="5">
        <v>42.4</v>
      </c>
      <c r="T44" s="5">
        <v>63.6</v>
      </c>
      <c r="U44" s="5">
        <v>10</v>
      </c>
      <c r="V44" s="5">
        <v>15</v>
      </c>
      <c r="W44" s="5">
        <v>1.24</v>
      </c>
      <c r="X44" s="5">
        <v>1.86</v>
      </c>
      <c r="Y44" s="5">
        <v>0.04</v>
      </c>
      <c r="Z44" s="5">
        <v>0.07</v>
      </c>
      <c r="AA44" s="5">
        <v>0.04</v>
      </c>
      <c r="AB44" s="5">
        <v>0.05</v>
      </c>
      <c r="AC44" s="5">
        <v>0</v>
      </c>
      <c r="AD44" s="5">
        <v>0</v>
      </c>
      <c r="AE44" s="5">
        <v>1.2</v>
      </c>
      <c r="AF44" s="5">
        <v>1.82</v>
      </c>
    </row>
    <row r="45" spans="1:32" ht="1.5" customHeight="1">
      <c r="A45" s="6"/>
      <c r="B45" s="9"/>
      <c r="C45" s="3"/>
      <c r="D45" s="3"/>
      <c r="E45" s="3"/>
      <c r="F45" s="6"/>
      <c r="G45" s="6"/>
      <c r="H45" s="6"/>
      <c r="I45" s="6"/>
      <c r="J45" s="6"/>
      <c r="K45" s="6"/>
      <c r="L45" s="6"/>
      <c r="M45" s="6"/>
      <c r="N45" s="6"/>
      <c r="O45" s="6"/>
      <c r="P45" s="5"/>
      <c r="Q45" s="5"/>
      <c r="R45" s="5"/>
      <c r="S45" s="5"/>
      <c r="T45" s="5"/>
      <c r="U45" s="5"/>
      <c r="V45" s="5"/>
      <c r="W45" s="5"/>
      <c r="X45" s="5"/>
      <c r="Y45" s="10"/>
      <c r="Z45" s="10"/>
      <c r="AA45" s="11"/>
      <c r="AB45" s="10"/>
      <c r="AC45" s="12"/>
      <c r="AD45" s="12"/>
      <c r="AE45" s="5"/>
      <c r="AF45" s="5"/>
    </row>
    <row r="46" spans="1:32" ht="54" customHeight="1">
      <c r="A46" s="23">
        <v>10</v>
      </c>
      <c r="B46" s="24" t="s">
        <v>61</v>
      </c>
      <c r="C46" s="25">
        <v>60</v>
      </c>
      <c r="D46" s="25">
        <v>60</v>
      </c>
      <c r="E46" s="26">
        <v>1.8</v>
      </c>
      <c r="F46" s="26">
        <v>1.8</v>
      </c>
      <c r="G46" s="26">
        <v>3.11</v>
      </c>
      <c r="H46" s="26">
        <v>3.11</v>
      </c>
      <c r="I46" s="26">
        <v>5</v>
      </c>
      <c r="J46" s="26">
        <v>5</v>
      </c>
      <c r="K46" s="26">
        <v>5</v>
      </c>
      <c r="L46" s="26">
        <v>5</v>
      </c>
      <c r="M46" s="26">
        <v>3.78</v>
      </c>
      <c r="N46" s="26">
        <v>3.78</v>
      </c>
      <c r="O46" s="26">
        <v>50.16</v>
      </c>
      <c r="P46" s="27">
        <v>50.16</v>
      </c>
      <c r="Q46" s="27">
        <v>12.87</v>
      </c>
      <c r="R46" s="27">
        <v>12.87</v>
      </c>
      <c r="S46" s="26">
        <v>32</v>
      </c>
      <c r="T46" s="26">
        <v>32</v>
      </c>
      <c r="U46" s="27">
        <v>20</v>
      </c>
      <c r="V46" s="27">
        <v>20</v>
      </c>
      <c r="W46" s="27">
        <v>0.04</v>
      </c>
      <c r="X46" s="27">
        <v>0.04</v>
      </c>
      <c r="Y46" s="27">
        <v>0.09</v>
      </c>
      <c r="Z46" s="27">
        <v>0.09</v>
      </c>
      <c r="AA46" s="27">
        <v>2.3</v>
      </c>
      <c r="AB46" s="27">
        <v>2.3</v>
      </c>
      <c r="AC46" s="27">
        <v>0.8</v>
      </c>
      <c r="AD46" s="27">
        <v>0.8</v>
      </c>
      <c r="AE46" s="27">
        <v>1.2</v>
      </c>
      <c r="AF46" s="27">
        <v>1.2</v>
      </c>
    </row>
    <row r="47" spans="1:32" ht="21" customHeight="1">
      <c r="A47" s="28"/>
      <c r="B47" s="29" t="s">
        <v>25</v>
      </c>
      <c r="C47" s="14"/>
      <c r="D47" s="14"/>
      <c r="E47" s="30">
        <f aca="true" t="shared" si="5" ref="E47:M47">E41+E42+E43+E44+E45+E46</f>
        <v>25.74</v>
      </c>
      <c r="F47" s="30">
        <f t="shared" si="5"/>
        <v>32</v>
      </c>
      <c r="G47" s="30">
        <f t="shared" si="5"/>
        <v>18.68</v>
      </c>
      <c r="H47" s="30">
        <f t="shared" si="5"/>
        <v>22.95</v>
      </c>
      <c r="I47" s="30">
        <f t="shared" si="5"/>
        <v>26.71</v>
      </c>
      <c r="J47" s="30">
        <f t="shared" si="5"/>
        <v>32.21</v>
      </c>
      <c r="K47" s="30">
        <f t="shared" si="5"/>
        <v>9.59</v>
      </c>
      <c r="L47" s="30">
        <f t="shared" si="5"/>
        <v>11.77</v>
      </c>
      <c r="M47" s="30">
        <f t="shared" si="5"/>
        <v>83.16</v>
      </c>
      <c r="N47" s="30">
        <f>N41+N43+N44+N45+N46</f>
        <v>53.37</v>
      </c>
      <c r="O47" s="30">
        <f aca="true" t="shared" si="6" ref="O47:AF47">O41+O42+O43+O44+O45+O46</f>
        <v>672.66</v>
      </c>
      <c r="P47" s="31">
        <f t="shared" si="6"/>
        <v>805.36</v>
      </c>
      <c r="Q47" s="31">
        <f t="shared" si="6"/>
        <v>103.57000000000001</v>
      </c>
      <c r="R47" s="31">
        <f t="shared" si="6"/>
        <v>135.26</v>
      </c>
      <c r="S47" s="30">
        <f t="shared" si="6"/>
        <v>261.6</v>
      </c>
      <c r="T47" s="30">
        <f t="shared" si="6"/>
        <v>321.90000000000003</v>
      </c>
      <c r="U47" s="31">
        <f t="shared" si="6"/>
        <v>68.4</v>
      </c>
      <c r="V47" s="31">
        <f t="shared" si="6"/>
        <v>81.4</v>
      </c>
      <c r="W47" s="31">
        <f t="shared" si="6"/>
        <v>6.28</v>
      </c>
      <c r="X47" s="31">
        <f t="shared" si="6"/>
        <v>7.7</v>
      </c>
      <c r="Y47" s="31">
        <f t="shared" si="6"/>
        <v>0.252</v>
      </c>
      <c r="Z47" s="31">
        <f t="shared" si="6"/>
        <v>0.312</v>
      </c>
      <c r="AA47" s="31">
        <f t="shared" si="6"/>
        <v>2.432</v>
      </c>
      <c r="AB47" s="31">
        <f t="shared" si="6"/>
        <v>2.4819999999999998</v>
      </c>
      <c r="AC47" s="30">
        <f t="shared" si="6"/>
        <v>19.2</v>
      </c>
      <c r="AD47" s="30">
        <f t="shared" si="6"/>
        <v>25.87</v>
      </c>
      <c r="AE47" s="31">
        <f t="shared" si="6"/>
        <v>4.5</v>
      </c>
      <c r="AF47" s="31">
        <f t="shared" si="6"/>
        <v>5.65</v>
      </c>
    </row>
    <row r="48" spans="1:32" ht="183.75" customHeight="1">
      <c r="A48" s="6"/>
      <c r="B48" s="63" t="s">
        <v>32</v>
      </c>
      <c r="C48" s="14"/>
      <c r="D48" s="14"/>
      <c r="E48" s="14">
        <f>E39+E47</f>
        <v>40.769999999999996</v>
      </c>
      <c r="F48" s="14">
        <f>F39+F47</f>
        <v>51.43000000000001</v>
      </c>
      <c r="G48" s="18">
        <f>G39+G47</f>
        <v>18.68</v>
      </c>
      <c r="H48" s="14">
        <f>H39+H47</f>
        <v>27.02</v>
      </c>
      <c r="I48" s="14">
        <f>I47+I39</f>
        <v>40.54</v>
      </c>
      <c r="J48" s="14">
        <f>K39+K47</f>
        <v>33.01</v>
      </c>
      <c r="K48" s="14">
        <f aca="true" t="shared" si="7" ref="K48:AF48">K39+K47</f>
        <v>33.01</v>
      </c>
      <c r="L48" s="18">
        <f t="shared" si="7"/>
        <v>11.77</v>
      </c>
      <c r="M48" s="14">
        <f t="shared" si="7"/>
        <v>195.31</v>
      </c>
      <c r="N48" s="14">
        <f t="shared" si="7"/>
        <v>170.25</v>
      </c>
      <c r="O48" s="14">
        <f t="shared" si="7"/>
        <v>1253.26</v>
      </c>
      <c r="P48" s="15">
        <f t="shared" si="7"/>
        <v>1513.3600000000001</v>
      </c>
      <c r="Q48" s="15">
        <f t="shared" si="7"/>
        <v>337.96999999999997</v>
      </c>
      <c r="R48" s="19">
        <f t="shared" si="7"/>
        <v>383.86</v>
      </c>
      <c r="S48" s="15">
        <f t="shared" si="7"/>
        <v>492.65000000000003</v>
      </c>
      <c r="T48" s="15">
        <f t="shared" si="7"/>
        <v>554.97</v>
      </c>
      <c r="U48" s="31">
        <f t="shared" si="7"/>
        <v>115.01</v>
      </c>
      <c r="V48" s="31">
        <f t="shared" si="7"/>
        <v>128.83</v>
      </c>
      <c r="W48" s="31">
        <f t="shared" si="7"/>
        <v>9.44</v>
      </c>
      <c r="X48" s="31">
        <f t="shared" si="7"/>
        <v>11.902000000000001</v>
      </c>
      <c r="Y48" s="15">
        <f t="shared" si="7"/>
        <v>0.372</v>
      </c>
      <c r="Z48" s="15">
        <f t="shared" si="7"/>
        <v>0.45399999999999996</v>
      </c>
      <c r="AA48" s="15">
        <f t="shared" si="7"/>
        <v>2.8819999999999997</v>
      </c>
      <c r="AB48" s="15">
        <f t="shared" si="7"/>
        <v>2.9639999999999995</v>
      </c>
      <c r="AC48" s="15">
        <f t="shared" si="7"/>
        <v>27.53</v>
      </c>
      <c r="AD48" s="15">
        <f t="shared" si="7"/>
        <v>34.2</v>
      </c>
      <c r="AE48" s="15">
        <f t="shared" si="7"/>
        <v>72.83</v>
      </c>
      <c r="AF48" s="15">
        <f t="shared" si="7"/>
        <v>83.88000000000001</v>
      </c>
    </row>
    <row r="49" spans="1:32" ht="198.75" customHeight="1">
      <c r="A49" s="32"/>
      <c r="B49" s="69"/>
      <c r="C49" s="33"/>
      <c r="D49" s="33"/>
      <c r="E49" s="33"/>
      <c r="F49" s="33"/>
      <c r="G49" s="34"/>
      <c r="H49" s="33"/>
      <c r="I49" s="33"/>
      <c r="J49" s="33"/>
      <c r="K49" s="33"/>
      <c r="L49" s="34"/>
      <c r="M49" s="33"/>
      <c r="N49" s="33"/>
      <c r="O49" s="33"/>
      <c r="P49" s="35"/>
      <c r="Q49" s="35"/>
      <c r="R49" s="36"/>
      <c r="S49" s="35"/>
      <c r="T49" s="35"/>
      <c r="U49" s="37"/>
      <c r="V49" s="37"/>
      <c r="W49" s="37"/>
      <c r="X49" s="37"/>
      <c r="Y49" s="35"/>
      <c r="Z49" s="35"/>
      <c r="AA49" s="35"/>
      <c r="AB49" s="35"/>
      <c r="AC49" s="35"/>
      <c r="AD49" s="35"/>
      <c r="AE49" s="35"/>
      <c r="AF49" s="38"/>
    </row>
    <row r="50" spans="1:32" ht="30" customHeight="1">
      <c r="A50" s="81" t="s">
        <v>33</v>
      </c>
      <c r="B50" s="118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1:32" ht="21" customHeight="1">
      <c r="A51" s="87" t="s">
        <v>0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ht="27" customHeight="1">
      <c r="A52" s="84" t="s">
        <v>1</v>
      </c>
      <c r="B52" s="88" t="s">
        <v>2</v>
      </c>
      <c r="C52" s="84" t="s">
        <v>3</v>
      </c>
      <c r="D52" s="84"/>
      <c r="E52" s="84" t="s">
        <v>4</v>
      </c>
      <c r="F52" s="84"/>
      <c r="G52" s="84"/>
      <c r="H52" s="84"/>
      <c r="I52" s="84"/>
      <c r="J52" s="84"/>
      <c r="K52" s="84"/>
      <c r="L52" s="84"/>
      <c r="M52" s="84"/>
      <c r="N52" s="84"/>
      <c r="O52" s="84" t="s">
        <v>34</v>
      </c>
      <c r="P52" s="84"/>
      <c r="Q52" s="88" t="s">
        <v>6</v>
      </c>
      <c r="R52" s="88"/>
      <c r="S52" s="88"/>
      <c r="T52" s="88"/>
      <c r="U52" s="88"/>
      <c r="V52" s="88"/>
      <c r="W52" s="88"/>
      <c r="X52" s="88"/>
      <c r="Y52" s="82" t="s">
        <v>7</v>
      </c>
      <c r="Z52" s="82"/>
      <c r="AA52" s="82"/>
      <c r="AB52" s="82"/>
      <c r="AC52" s="82"/>
      <c r="AD52" s="82"/>
      <c r="AE52" s="82"/>
      <c r="AF52" s="82"/>
    </row>
    <row r="53" spans="1:32" ht="15" customHeight="1">
      <c r="A53" s="84"/>
      <c r="B53" s="88"/>
      <c r="C53" s="84" t="s">
        <v>68</v>
      </c>
      <c r="D53" s="84" t="s">
        <v>69</v>
      </c>
      <c r="E53" s="83" t="s">
        <v>8</v>
      </c>
      <c r="F53" s="83"/>
      <c r="G53" s="83"/>
      <c r="H53" s="83"/>
      <c r="I53" s="83" t="s">
        <v>9</v>
      </c>
      <c r="J53" s="83"/>
      <c r="K53" s="83"/>
      <c r="L53" s="83"/>
      <c r="M53" s="84" t="s">
        <v>10</v>
      </c>
      <c r="N53" s="84"/>
      <c r="O53" s="84" t="s">
        <v>68</v>
      </c>
      <c r="P53" s="88" t="s">
        <v>70</v>
      </c>
      <c r="Q53" s="82" t="s">
        <v>11</v>
      </c>
      <c r="R53" s="82"/>
      <c r="S53" s="82" t="s">
        <v>12</v>
      </c>
      <c r="T53" s="82"/>
      <c r="U53" s="82" t="s">
        <v>13</v>
      </c>
      <c r="V53" s="82"/>
      <c r="W53" s="82" t="s">
        <v>14</v>
      </c>
      <c r="X53" s="82"/>
      <c r="Y53" s="82" t="s">
        <v>15</v>
      </c>
      <c r="Z53" s="82"/>
      <c r="AA53" s="82" t="s">
        <v>16</v>
      </c>
      <c r="AB53" s="82"/>
      <c r="AC53" s="82" t="s">
        <v>17</v>
      </c>
      <c r="AD53" s="82"/>
      <c r="AE53" s="82" t="s">
        <v>18</v>
      </c>
      <c r="AF53" s="82"/>
    </row>
    <row r="54" spans="1:32" ht="16.5" customHeight="1">
      <c r="A54" s="84"/>
      <c r="B54" s="88"/>
      <c r="C54" s="84"/>
      <c r="D54" s="84"/>
      <c r="E54" s="83" t="s">
        <v>19</v>
      </c>
      <c r="F54" s="83"/>
      <c r="G54" s="84"/>
      <c r="H54" s="84"/>
      <c r="I54" s="83" t="s">
        <v>19</v>
      </c>
      <c r="J54" s="83"/>
      <c r="K54" s="84"/>
      <c r="L54" s="84"/>
      <c r="M54" s="84"/>
      <c r="N54" s="84"/>
      <c r="O54" s="84"/>
      <c r="P54" s="88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</row>
    <row r="55" spans="1:32" ht="29.25" customHeight="1">
      <c r="A55" s="84"/>
      <c r="B55" s="88"/>
      <c r="C55" s="84"/>
      <c r="D55" s="84"/>
      <c r="E55" s="3" t="s">
        <v>66</v>
      </c>
      <c r="F55" s="3" t="s">
        <v>67</v>
      </c>
      <c r="G55" s="3"/>
      <c r="H55" s="3"/>
      <c r="I55" s="3" t="s">
        <v>66</v>
      </c>
      <c r="J55" s="3" t="s">
        <v>67</v>
      </c>
      <c r="K55" s="3"/>
      <c r="L55" s="3" t="s">
        <v>23</v>
      </c>
      <c r="M55" s="3" t="s">
        <v>66</v>
      </c>
      <c r="N55" s="3" t="s">
        <v>67</v>
      </c>
      <c r="O55" s="84"/>
      <c r="P55" s="88"/>
      <c r="Q55" s="3" t="s">
        <v>66</v>
      </c>
      <c r="R55" s="3" t="s">
        <v>67</v>
      </c>
      <c r="S55" s="3" t="s">
        <v>66</v>
      </c>
      <c r="T55" s="3" t="s">
        <v>67</v>
      </c>
      <c r="U55" s="3" t="s">
        <v>66</v>
      </c>
      <c r="V55" s="3" t="s">
        <v>67</v>
      </c>
      <c r="W55" s="3" t="s">
        <v>66</v>
      </c>
      <c r="X55" s="3" t="s">
        <v>67</v>
      </c>
      <c r="Y55" s="3" t="s">
        <v>66</v>
      </c>
      <c r="Z55" s="3" t="s">
        <v>67</v>
      </c>
      <c r="AA55" s="3" t="s">
        <v>66</v>
      </c>
      <c r="AB55" s="3" t="s">
        <v>67</v>
      </c>
      <c r="AC55" s="3" t="s">
        <v>66</v>
      </c>
      <c r="AD55" s="3" t="s">
        <v>67</v>
      </c>
      <c r="AE55" s="3" t="s">
        <v>66</v>
      </c>
      <c r="AF55" s="3" t="s">
        <v>67</v>
      </c>
    </row>
    <row r="56" spans="1:32" ht="37.5" customHeight="1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57.75" customHeight="1">
      <c r="A57" s="6">
        <v>399</v>
      </c>
      <c r="B57" s="7" t="s">
        <v>57</v>
      </c>
      <c r="C57" s="6">
        <v>180</v>
      </c>
      <c r="D57" s="6">
        <v>240</v>
      </c>
      <c r="E57" s="6">
        <v>6.52</v>
      </c>
      <c r="F57" s="6">
        <v>9.78</v>
      </c>
      <c r="G57" s="6"/>
      <c r="H57" s="6"/>
      <c r="I57" s="6">
        <v>3.71</v>
      </c>
      <c r="J57" s="6">
        <v>5.56</v>
      </c>
      <c r="K57" s="6"/>
      <c r="L57" s="6">
        <v>2.89</v>
      </c>
      <c r="M57" s="6">
        <v>40.47</v>
      </c>
      <c r="N57" s="6">
        <v>60.71</v>
      </c>
      <c r="O57" s="6">
        <v>221</v>
      </c>
      <c r="P57" s="5">
        <v>331.5</v>
      </c>
      <c r="Q57" s="5">
        <v>83.5</v>
      </c>
      <c r="R57" s="5">
        <v>125.25</v>
      </c>
      <c r="S57" s="5">
        <v>106.74</v>
      </c>
      <c r="T57" s="5">
        <v>160.11</v>
      </c>
      <c r="U57" s="5">
        <v>25.37</v>
      </c>
      <c r="V57" s="5">
        <v>38.05</v>
      </c>
      <c r="W57" s="5">
        <v>1.11</v>
      </c>
      <c r="X57" s="5">
        <v>1.66</v>
      </c>
      <c r="Y57" s="5">
        <v>0.12</v>
      </c>
      <c r="Z57" s="5">
        <v>0.18</v>
      </c>
      <c r="AA57" s="5">
        <v>0.11</v>
      </c>
      <c r="AB57" s="5">
        <v>0.165</v>
      </c>
      <c r="AC57" s="5">
        <v>0.1</v>
      </c>
      <c r="AD57" s="5">
        <v>0.15</v>
      </c>
      <c r="AE57" s="5">
        <v>0.93</v>
      </c>
      <c r="AF57" s="5">
        <v>1.4</v>
      </c>
    </row>
    <row r="58" spans="1:34" ht="36.75" customHeight="1">
      <c r="A58" s="6">
        <v>338</v>
      </c>
      <c r="B58" s="7" t="s">
        <v>60</v>
      </c>
      <c r="C58" s="6">
        <v>150</v>
      </c>
      <c r="D58" s="6">
        <v>150</v>
      </c>
      <c r="E58" s="6">
        <v>2.26</v>
      </c>
      <c r="F58" s="6">
        <v>2.26</v>
      </c>
      <c r="G58" s="6"/>
      <c r="H58" s="6"/>
      <c r="I58" s="6">
        <v>0.76</v>
      </c>
      <c r="J58" s="6">
        <v>0.76</v>
      </c>
      <c r="K58" s="6"/>
      <c r="L58" s="6">
        <v>0.3</v>
      </c>
      <c r="M58" s="6">
        <v>28.5</v>
      </c>
      <c r="N58" s="6">
        <v>28.5</v>
      </c>
      <c r="O58" s="6">
        <v>141.76</v>
      </c>
      <c r="P58" s="5">
        <v>141.76</v>
      </c>
      <c r="Q58" s="5">
        <v>51</v>
      </c>
      <c r="R58" s="5">
        <v>51</v>
      </c>
      <c r="S58" s="5">
        <v>35</v>
      </c>
      <c r="T58" s="5">
        <v>35</v>
      </c>
      <c r="U58" s="5">
        <v>20</v>
      </c>
      <c r="V58" s="5">
        <v>20</v>
      </c>
      <c r="W58" s="5">
        <v>0.5</v>
      </c>
      <c r="X58" s="5">
        <v>0.5</v>
      </c>
      <c r="Y58" s="5">
        <v>0.06</v>
      </c>
      <c r="Z58" s="5">
        <v>0.06</v>
      </c>
      <c r="AA58" s="5">
        <v>0.02</v>
      </c>
      <c r="AB58" s="5">
        <v>0.02</v>
      </c>
      <c r="AC58" s="5">
        <v>90</v>
      </c>
      <c r="AD58" s="5">
        <v>90</v>
      </c>
      <c r="AE58" s="5">
        <v>0.3</v>
      </c>
      <c r="AF58" s="5">
        <v>0.3</v>
      </c>
      <c r="AG58" s="61"/>
      <c r="AH58" s="61"/>
    </row>
    <row r="59" spans="1:32" ht="7.5" customHeight="1" hidden="1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23.25" customHeight="1">
      <c r="A60" s="6">
        <v>44</v>
      </c>
      <c r="B60" s="7" t="s">
        <v>56</v>
      </c>
      <c r="C60" s="6">
        <v>200</v>
      </c>
      <c r="D60" s="6">
        <v>200</v>
      </c>
      <c r="E60" s="6">
        <v>2</v>
      </c>
      <c r="F60" s="6">
        <v>2.3</v>
      </c>
      <c r="G60" s="6"/>
      <c r="H60" s="6"/>
      <c r="I60" s="6">
        <v>0</v>
      </c>
      <c r="J60" s="6">
        <v>0</v>
      </c>
      <c r="K60" s="6"/>
      <c r="L60" s="6">
        <v>0</v>
      </c>
      <c r="M60" s="6">
        <v>6.6</v>
      </c>
      <c r="N60" s="6">
        <v>6.6</v>
      </c>
      <c r="O60" s="6">
        <v>36</v>
      </c>
      <c r="P60" s="5">
        <v>36</v>
      </c>
      <c r="Q60" s="5">
        <v>26</v>
      </c>
      <c r="R60" s="5">
        <v>26</v>
      </c>
      <c r="S60" s="5">
        <v>64</v>
      </c>
      <c r="T60" s="5">
        <v>64</v>
      </c>
      <c r="U60" s="5">
        <v>13</v>
      </c>
      <c r="V60" s="5">
        <v>13</v>
      </c>
      <c r="W60" s="5">
        <v>0.6</v>
      </c>
      <c r="X60" s="5">
        <v>0.6</v>
      </c>
      <c r="Y60" s="5">
        <v>0</v>
      </c>
      <c r="Z60" s="5">
        <v>0</v>
      </c>
      <c r="AA60" s="5">
        <v>0.06</v>
      </c>
      <c r="AB60" s="5">
        <v>0.06</v>
      </c>
      <c r="AC60" s="5">
        <v>17</v>
      </c>
      <c r="AD60" s="5">
        <v>17</v>
      </c>
      <c r="AE60" s="5">
        <v>0.1</v>
      </c>
      <c r="AF60" s="5">
        <v>0.1</v>
      </c>
    </row>
    <row r="61" spans="1:32" ht="2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40.5" customHeight="1">
      <c r="A62" s="8" t="s">
        <v>103</v>
      </c>
      <c r="B62" s="7" t="s">
        <v>102</v>
      </c>
      <c r="C62" s="6">
        <v>40</v>
      </c>
      <c r="D62" s="6">
        <v>50</v>
      </c>
      <c r="E62" s="6">
        <v>2.24</v>
      </c>
      <c r="F62" s="6">
        <v>3.07</v>
      </c>
      <c r="G62" s="6"/>
      <c r="H62" s="6"/>
      <c r="I62" s="6">
        <v>0.8</v>
      </c>
      <c r="J62" s="6">
        <v>1.07</v>
      </c>
      <c r="K62" s="6"/>
      <c r="L62" s="6"/>
      <c r="M62" s="6">
        <v>16.7</v>
      </c>
      <c r="N62" s="6">
        <v>20.9</v>
      </c>
      <c r="O62" s="6">
        <v>85.7</v>
      </c>
      <c r="P62" s="5">
        <v>107.2</v>
      </c>
      <c r="Q62" s="5">
        <v>9.2</v>
      </c>
      <c r="R62" s="5">
        <v>13.8</v>
      </c>
      <c r="S62" s="5">
        <v>42.4</v>
      </c>
      <c r="T62" s="5">
        <v>63.6</v>
      </c>
      <c r="U62" s="5">
        <v>10</v>
      </c>
      <c r="V62" s="5">
        <v>15</v>
      </c>
      <c r="W62" s="5">
        <v>1.24</v>
      </c>
      <c r="X62" s="5">
        <v>1.86</v>
      </c>
      <c r="Y62" s="5">
        <v>0.04</v>
      </c>
      <c r="Z62" s="5">
        <v>0.07</v>
      </c>
      <c r="AA62" s="5" t="s">
        <v>53</v>
      </c>
      <c r="AB62" s="5">
        <v>0.05</v>
      </c>
      <c r="AC62" s="5">
        <v>0</v>
      </c>
      <c r="AD62" s="5">
        <v>0</v>
      </c>
      <c r="AE62" s="5">
        <v>1.2</v>
      </c>
      <c r="AF62" s="5">
        <v>1.82</v>
      </c>
    </row>
    <row r="63" spans="1:32" ht="20.25" customHeight="1">
      <c r="A63" s="8"/>
      <c r="B63" s="13" t="s">
        <v>25</v>
      </c>
      <c r="C63" s="14"/>
      <c r="D63" s="14"/>
      <c r="E63" s="14">
        <f aca="true" t="shared" si="8" ref="E63:AF63">SUM(E56:E62)</f>
        <v>13.02</v>
      </c>
      <c r="F63" s="14">
        <f t="shared" si="8"/>
        <v>17.41</v>
      </c>
      <c r="G63" s="14">
        <f t="shared" si="8"/>
        <v>0</v>
      </c>
      <c r="H63" s="14">
        <f t="shared" si="8"/>
        <v>0</v>
      </c>
      <c r="I63" s="14">
        <f t="shared" si="8"/>
        <v>5.27</v>
      </c>
      <c r="J63" s="14">
        <f t="shared" si="8"/>
        <v>7.39</v>
      </c>
      <c r="K63" s="14">
        <f t="shared" si="8"/>
        <v>0</v>
      </c>
      <c r="L63" s="14">
        <f t="shared" si="8"/>
        <v>3.19</v>
      </c>
      <c r="M63" s="14">
        <f t="shared" si="8"/>
        <v>92.27</v>
      </c>
      <c r="N63" s="14">
        <f t="shared" si="8"/>
        <v>116.71000000000001</v>
      </c>
      <c r="O63" s="14">
        <f t="shared" si="8"/>
        <v>484.46</v>
      </c>
      <c r="P63" s="15">
        <f t="shared" si="8"/>
        <v>616.46</v>
      </c>
      <c r="Q63" s="15">
        <f t="shared" si="8"/>
        <v>169.7</v>
      </c>
      <c r="R63" s="15">
        <f t="shared" si="8"/>
        <v>216.05</v>
      </c>
      <c r="S63" s="15">
        <f t="shared" si="8"/>
        <v>248.14000000000001</v>
      </c>
      <c r="T63" s="15">
        <f t="shared" si="8"/>
        <v>322.71000000000004</v>
      </c>
      <c r="U63" s="15">
        <f t="shared" si="8"/>
        <v>68.37</v>
      </c>
      <c r="V63" s="15">
        <f t="shared" si="8"/>
        <v>86.05</v>
      </c>
      <c r="W63" s="15">
        <f t="shared" si="8"/>
        <v>3.45</v>
      </c>
      <c r="X63" s="15">
        <f t="shared" si="8"/>
        <v>4.62</v>
      </c>
      <c r="Y63" s="15">
        <f t="shared" si="8"/>
        <v>0.22</v>
      </c>
      <c r="Z63" s="15">
        <f t="shared" si="8"/>
        <v>0.31</v>
      </c>
      <c r="AA63" s="15">
        <f t="shared" si="8"/>
        <v>0.19</v>
      </c>
      <c r="AB63" s="15">
        <f t="shared" si="8"/>
        <v>0.295</v>
      </c>
      <c r="AC63" s="15">
        <f t="shared" si="8"/>
        <v>107.1</v>
      </c>
      <c r="AD63" s="15">
        <f t="shared" si="8"/>
        <v>107.15</v>
      </c>
      <c r="AE63" s="15">
        <f t="shared" si="8"/>
        <v>2.5300000000000002</v>
      </c>
      <c r="AF63" s="19">
        <f t="shared" si="8"/>
        <v>3.62</v>
      </c>
    </row>
    <row r="64" spans="1:32" ht="20.25" customHeight="1">
      <c r="A64" s="87" t="s">
        <v>26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</row>
    <row r="65" spans="1:32" ht="74.25" customHeight="1">
      <c r="A65" s="3">
        <v>27</v>
      </c>
      <c r="B65" s="7" t="s">
        <v>83</v>
      </c>
      <c r="C65" s="6">
        <v>200</v>
      </c>
      <c r="D65" s="6">
        <v>250</v>
      </c>
      <c r="E65" s="6">
        <v>6.61</v>
      </c>
      <c r="F65" s="6">
        <v>7.13</v>
      </c>
      <c r="G65" s="6">
        <v>7.25</v>
      </c>
      <c r="H65" s="6">
        <v>8.3</v>
      </c>
      <c r="I65" s="6">
        <v>3.56</v>
      </c>
      <c r="J65" s="6">
        <v>4.45</v>
      </c>
      <c r="K65" s="6">
        <v>5.5</v>
      </c>
      <c r="L65" s="6">
        <v>6.2</v>
      </c>
      <c r="M65" s="6">
        <v>12.46</v>
      </c>
      <c r="N65" s="6">
        <v>15.5</v>
      </c>
      <c r="O65" s="6">
        <v>128.04</v>
      </c>
      <c r="P65" s="5">
        <v>160.05</v>
      </c>
      <c r="Q65" s="5">
        <v>30</v>
      </c>
      <c r="R65" s="5">
        <v>38</v>
      </c>
      <c r="S65" s="5">
        <v>160</v>
      </c>
      <c r="T65" s="5">
        <v>175</v>
      </c>
      <c r="U65" s="5">
        <v>27</v>
      </c>
      <c r="V65" s="5">
        <v>32</v>
      </c>
      <c r="W65" s="5">
        <v>1</v>
      </c>
      <c r="X65" s="5">
        <v>1.2</v>
      </c>
      <c r="Y65" s="5">
        <v>0.13</v>
      </c>
      <c r="Z65" s="5">
        <v>0.18</v>
      </c>
      <c r="AA65" s="5">
        <v>0.05</v>
      </c>
      <c r="AB65" s="5">
        <v>0.07</v>
      </c>
      <c r="AC65" s="5">
        <v>0</v>
      </c>
      <c r="AD65" s="5">
        <v>0</v>
      </c>
      <c r="AE65" s="5">
        <v>1</v>
      </c>
      <c r="AF65" s="5">
        <v>1.2</v>
      </c>
    </row>
    <row r="66" spans="1:32" ht="44.25" customHeight="1">
      <c r="A66" s="8" t="s">
        <v>103</v>
      </c>
      <c r="B66" s="7" t="s">
        <v>102</v>
      </c>
      <c r="C66" s="6">
        <v>40</v>
      </c>
      <c r="D66" s="6">
        <v>50</v>
      </c>
      <c r="E66" s="6">
        <v>2.24</v>
      </c>
      <c r="F66" s="6">
        <v>3.07</v>
      </c>
      <c r="G66" s="6"/>
      <c r="H66" s="6"/>
      <c r="I66" s="6">
        <v>0.8</v>
      </c>
      <c r="J66" s="6">
        <v>1.07</v>
      </c>
      <c r="K66" s="6"/>
      <c r="L66" s="6"/>
      <c r="M66" s="6">
        <v>16.7</v>
      </c>
      <c r="N66" s="6">
        <v>20.9</v>
      </c>
      <c r="O66" s="6">
        <v>85.7</v>
      </c>
      <c r="P66" s="5">
        <v>107.2</v>
      </c>
      <c r="Q66" s="5">
        <v>9.2</v>
      </c>
      <c r="R66" s="5">
        <v>13.8</v>
      </c>
      <c r="S66" s="5">
        <v>42.4</v>
      </c>
      <c r="T66" s="5">
        <v>63.6</v>
      </c>
      <c r="U66" s="5">
        <v>10</v>
      </c>
      <c r="V66" s="5">
        <v>15</v>
      </c>
      <c r="W66" s="5">
        <v>1.24</v>
      </c>
      <c r="X66" s="5">
        <v>1.86</v>
      </c>
      <c r="Y66" s="5">
        <v>0.04</v>
      </c>
      <c r="Z66" s="5">
        <v>0.07</v>
      </c>
      <c r="AA66" s="5">
        <v>0.04</v>
      </c>
      <c r="AB66" s="5">
        <v>0.05</v>
      </c>
      <c r="AC66" s="5">
        <v>0</v>
      </c>
      <c r="AD66" s="5">
        <v>0</v>
      </c>
      <c r="AE66" s="5">
        <v>1.2</v>
      </c>
      <c r="AF66" s="5">
        <v>1.82</v>
      </c>
    </row>
    <row r="67" spans="1:32" ht="0.75" customHeight="1">
      <c r="A67" s="6"/>
      <c r="B67" s="7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3.5" customHeight="1">
      <c r="A68" s="6">
        <v>219</v>
      </c>
      <c r="B68" s="7" t="s">
        <v>62</v>
      </c>
      <c r="C68" s="3" t="s">
        <v>63</v>
      </c>
      <c r="D68" s="3" t="s">
        <v>64</v>
      </c>
      <c r="E68" s="6">
        <v>28.44</v>
      </c>
      <c r="F68" s="6">
        <v>33.64</v>
      </c>
      <c r="G68" s="6">
        <v>24.2</v>
      </c>
      <c r="H68" s="6">
        <v>32.2</v>
      </c>
      <c r="I68" s="6">
        <v>19.51</v>
      </c>
      <c r="J68" s="6">
        <v>22.81</v>
      </c>
      <c r="K68" s="6">
        <v>0</v>
      </c>
      <c r="L68" s="6">
        <v>0</v>
      </c>
      <c r="M68" s="6">
        <v>17.1</v>
      </c>
      <c r="N68" s="6">
        <v>20.52</v>
      </c>
      <c r="O68" s="6">
        <v>357.17</v>
      </c>
      <c r="P68" s="5">
        <v>421.2</v>
      </c>
      <c r="Q68" s="5">
        <v>125.4</v>
      </c>
      <c r="R68" s="5">
        <v>149.2</v>
      </c>
      <c r="S68" s="5">
        <v>225.4</v>
      </c>
      <c r="T68" s="5">
        <v>278.5</v>
      </c>
      <c r="U68" s="5">
        <v>20</v>
      </c>
      <c r="V68" s="5">
        <v>33.3</v>
      </c>
      <c r="W68" s="5">
        <v>1.6</v>
      </c>
      <c r="X68" s="5">
        <v>2.5</v>
      </c>
      <c r="Y68" s="5">
        <v>0.08</v>
      </c>
      <c r="Z68" s="5">
        <v>0.09</v>
      </c>
      <c r="AA68" s="5">
        <v>0.45</v>
      </c>
      <c r="AB68" s="5">
        <v>0.5</v>
      </c>
      <c r="AC68" s="5">
        <v>1</v>
      </c>
      <c r="AD68" s="5">
        <v>1.2</v>
      </c>
      <c r="AE68" s="5">
        <v>3.1</v>
      </c>
      <c r="AF68" s="5">
        <v>3.4</v>
      </c>
    </row>
    <row r="69" spans="1:32" ht="35.25" customHeight="1">
      <c r="A69" s="6">
        <v>45</v>
      </c>
      <c r="B69" s="9" t="s">
        <v>24</v>
      </c>
      <c r="C69" s="3" t="s">
        <v>54</v>
      </c>
      <c r="D69" s="3" t="s">
        <v>55</v>
      </c>
      <c r="E69" s="3">
        <v>0.13</v>
      </c>
      <c r="F69" s="6">
        <v>0.13</v>
      </c>
      <c r="G69" s="6">
        <v>0</v>
      </c>
      <c r="H69" s="6">
        <v>0</v>
      </c>
      <c r="I69" s="6">
        <v>0.02</v>
      </c>
      <c r="J69" s="6">
        <v>0.02</v>
      </c>
      <c r="K69" s="6">
        <v>0.02</v>
      </c>
      <c r="L69" s="6">
        <v>0.02</v>
      </c>
      <c r="M69" s="6">
        <v>15.2</v>
      </c>
      <c r="N69" s="6">
        <v>15.2</v>
      </c>
      <c r="O69" s="6">
        <v>62</v>
      </c>
      <c r="P69" s="5">
        <v>62</v>
      </c>
      <c r="Q69" s="5">
        <v>14.2</v>
      </c>
      <c r="R69" s="5">
        <v>14.2</v>
      </c>
      <c r="S69" s="5">
        <v>4.4</v>
      </c>
      <c r="T69" s="5">
        <v>4.4</v>
      </c>
      <c r="U69" s="5">
        <v>2.4</v>
      </c>
      <c r="V69" s="5">
        <v>2.4</v>
      </c>
      <c r="W69" s="5">
        <v>0.36</v>
      </c>
      <c r="X69" s="5">
        <v>0.36</v>
      </c>
      <c r="Y69" s="10">
        <v>0</v>
      </c>
      <c r="Z69" s="10">
        <v>0</v>
      </c>
      <c r="AA69" s="11">
        <v>0</v>
      </c>
      <c r="AB69" s="10">
        <v>0</v>
      </c>
      <c r="AC69" s="12">
        <v>2.83</v>
      </c>
      <c r="AD69" s="12">
        <v>2.83</v>
      </c>
      <c r="AE69" s="5">
        <v>0.03</v>
      </c>
      <c r="AF69" s="5">
        <v>0.03</v>
      </c>
    </row>
    <row r="70" spans="1:32" ht="41.25" customHeight="1">
      <c r="A70" s="6"/>
      <c r="B70" s="9" t="s">
        <v>107</v>
      </c>
      <c r="C70" s="3">
        <v>40</v>
      </c>
      <c r="D70" s="3">
        <v>40</v>
      </c>
      <c r="E70" s="3">
        <v>2.88</v>
      </c>
      <c r="F70" s="6">
        <v>2.88</v>
      </c>
      <c r="G70" s="6"/>
      <c r="H70" s="6">
        <v>1.4</v>
      </c>
      <c r="I70" s="6">
        <v>9.24</v>
      </c>
      <c r="J70" s="6">
        <v>9.24</v>
      </c>
      <c r="K70" s="6">
        <v>0.8</v>
      </c>
      <c r="L70" s="6"/>
      <c r="M70" s="6">
        <v>23.52</v>
      </c>
      <c r="N70" s="6">
        <v>23.52</v>
      </c>
      <c r="O70" s="6">
        <v>191.2</v>
      </c>
      <c r="P70" s="5">
        <v>191.2</v>
      </c>
      <c r="Q70" s="5">
        <v>33</v>
      </c>
      <c r="R70" s="5">
        <v>66</v>
      </c>
      <c r="S70" s="5">
        <v>25</v>
      </c>
      <c r="T70" s="5">
        <v>50</v>
      </c>
      <c r="U70" s="5">
        <v>6</v>
      </c>
      <c r="V70" s="5">
        <v>12</v>
      </c>
      <c r="W70" s="5">
        <v>0.4</v>
      </c>
      <c r="X70" s="5">
        <v>0.8</v>
      </c>
      <c r="Y70" s="10">
        <v>0.01</v>
      </c>
      <c r="Z70" s="10">
        <v>0.02</v>
      </c>
      <c r="AA70" s="11">
        <v>0.04</v>
      </c>
      <c r="AB70" s="10">
        <v>0.08</v>
      </c>
      <c r="AC70" s="12">
        <v>0.3</v>
      </c>
      <c r="AD70" s="12">
        <v>0.6</v>
      </c>
      <c r="AE70" s="5">
        <v>0</v>
      </c>
      <c r="AF70" s="5">
        <v>0</v>
      </c>
    </row>
    <row r="71" spans="1:32" ht="51.75" customHeight="1">
      <c r="A71" s="28"/>
      <c r="B71" s="39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0"/>
      <c r="Q71" s="40"/>
      <c r="R71" s="40"/>
      <c r="S71" s="40"/>
      <c r="T71" s="40"/>
      <c r="U71" s="40"/>
      <c r="W71" s="40"/>
      <c r="X71" s="41"/>
      <c r="Y71" s="42"/>
      <c r="Z71" s="42"/>
      <c r="AA71" s="43"/>
      <c r="AB71" s="42"/>
      <c r="AC71" s="41"/>
      <c r="AD71" s="41"/>
      <c r="AE71" s="41"/>
      <c r="AF71" s="41"/>
    </row>
    <row r="72" spans="1:32" ht="26.25" customHeight="1">
      <c r="A72" s="6"/>
      <c r="B72" s="13" t="s">
        <v>25</v>
      </c>
      <c r="C72" s="6"/>
      <c r="D72" s="6"/>
      <c r="E72" s="14">
        <f aca="true" t="shared" si="9" ref="E72:AF72">E65+E66+E67+E69+E70+E71</f>
        <v>11.860000000000003</v>
      </c>
      <c r="F72" s="14">
        <f t="shared" si="9"/>
        <v>13.21</v>
      </c>
      <c r="G72" s="14">
        <f t="shared" si="9"/>
        <v>7.25</v>
      </c>
      <c r="H72" s="14">
        <f t="shared" si="9"/>
        <v>9.700000000000001</v>
      </c>
      <c r="I72" s="14">
        <f t="shared" si="9"/>
        <v>13.620000000000001</v>
      </c>
      <c r="J72" s="14">
        <f t="shared" si="9"/>
        <v>14.780000000000001</v>
      </c>
      <c r="K72" s="14">
        <f t="shared" si="9"/>
        <v>6.319999999999999</v>
      </c>
      <c r="L72" s="14">
        <f t="shared" si="9"/>
        <v>6.22</v>
      </c>
      <c r="M72" s="14">
        <f t="shared" si="9"/>
        <v>67.88</v>
      </c>
      <c r="N72" s="14">
        <f t="shared" si="9"/>
        <v>75.11999999999999</v>
      </c>
      <c r="O72" s="14">
        <f t="shared" si="9"/>
        <v>466.94</v>
      </c>
      <c r="P72" s="15">
        <f t="shared" si="9"/>
        <v>520.45</v>
      </c>
      <c r="Q72" s="15">
        <f t="shared" si="9"/>
        <v>86.4</v>
      </c>
      <c r="R72" s="15">
        <f t="shared" si="9"/>
        <v>132</v>
      </c>
      <c r="S72" s="15">
        <f t="shared" si="9"/>
        <v>231.8</v>
      </c>
      <c r="T72" s="15">
        <f t="shared" si="9"/>
        <v>293</v>
      </c>
      <c r="U72" s="15">
        <f t="shared" si="9"/>
        <v>45.4</v>
      </c>
      <c r="V72" s="15">
        <f t="shared" si="9"/>
        <v>61.4</v>
      </c>
      <c r="W72" s="15">
        <f t="shared" si="9"/>
        <v>3</v>
      </c>
      <c r="X72" s="15">
        <f t="shared" si="9"/>
        <v>4.22</v>
      </c>
      <c r="Y72" s="15">
        <f t="shared" si="9"/>
        <v>0.18000000000000002</v>
      </c>
      <c r="Z72" s="15">
        <f t="shared" si="9"/>
        <v>0.27</v>
      </c>
      <c r="AA72" s="15">
        <f t="shared" si="9"/>
        <v>0.13</v>
      </c>
      <c r="AB72" s="15">
        <f t="shared" si="9"/>
        <v>0.2</v>
      </c>
      <c r="AC72" s="15">
        <f t="shared" si="9"/>
        <v>3.13</v>
      </c>
      <c r="AD72" s="15">
        <f t="shared" si="9"/>
        <v>3.43</v>
      </c>
      <c r="AE72" s="15">
        <f t="shared" si="9"/>
        <v>2.23</v>
      </c>
      <c r="AF72" s="15">
        <f t="shared" si="9"/>
        <v>3.05</v>
      </c>
    </row>
    <row r="73" spans="1:32" ht="25.5" customHeight="1">
      <c r="A73" s="6"/>
      <c r="B73" s="13" t="s">
        <v>32</v>
      </c>
      <c r="C73" s="6"/>
      <c r="D73" s="6"/>
      <c r="E73" s="14">
        <f aca="true" t="shared" si="10" ref="E73:AF73">E63+E72</f>
        <v>24.880000000000003</v>
      </c>
      <c r="F73" s="14">
        <f t="shared" si="10"/>
        <v>30.62</v>
      </c>
      <c r="G73" s="14">
        <f t="shared" si="10"/>
        <v>7.25</v>
      </c>
      <c r="H73" s="14">
        <f t="shared" si="10"/>
        <v>9.700000000000001</v>
      </c>
      <c r="I73" s="14">
        <f t="shared" si="10"/>
        <v>18.89</v>
      </c>
      <c r="J73" s="14">
        <f t="shared" si="10"/>
        <v>22.17</v>
      </c>
      <c r="K73" s="14">
        <f t="shared" si="10"/>
        <v>6.319999999999999</v>
      </c>
      <c r="L73" s="14">
        <f t="shared" si="10"/>
        <v>9.41</v>
      </c>
      <c r="M73" s="14">
        <f t="shared" si="10"/>
        <v>160.14999999999998</v>
      </c>
      <c r="N73" s="14">
        <f t="shared" si="10"/>
        <v>191.82999999999998</v>
      </c>
      <c r="O73" s="14">
        <f t="shared" si="10"/>
        <v>951.4</v>
      </c>
      <c r="P73" s="15">
        <f t="shared" si="10"/>
        <v>1136.91</v>
      </c>
      <c r="Q73" s="15">
        <f t="shared" si="10"/>
        <v>256.1</v>
      </c>
      <c r="R73" s="15">
        <f t="shared" si="10"/>
        <v>348.05</v>
      </c>
      <c r="S73" s="15">
        <f t="shared" si="10"/>
        <v>479.94000000000005</v>
      </c>
      <c r="T73" s="15">
        <f t="shared" si="10"/>
        <v>615.71</v>
      </c>
      <c r="U73" s="15">
        <f t="shared" si="10"/>
        <v>113.77000000000001</v>
      </c>
      <c r="V73" s="15">
        <f t="shared" si="10"/>
        <v>147.45</v>
      </c>
      <c r="W73" s="15">
        <f t="shared" si="10"/>
        <v>6.45</v>
      </c>
      <c r="X73" s="15">
        <f t="shared" si="10"/>
        <v>8.84</v>
      </c>
      <c r="Y73" s="15">
        <f t="shared" si="10"/>
        <v>0.4</v>
      </c>
      <c r="Z73" s="15">
        <f t="shared" si="10"/>
        <v>0.5800000000000001</v>
      </c>
      <c r="AA73" s="15">
        <f t="shared" si="10"/>
        <v>0.32</v>
      </c>
      <c r="AB73" s="15">
        <f t="shared" si="10"/>
        <v>0.495</v>
      </c>
      <c r="AC73" s="15">
        <f t="shared" si="10"/>
        <v>110.22999999999999</v>
      </c>
      <c r="AD73" s="15">
        <f t="shared" si="10"/>
        <v>110.58000000000001</v>
      </c>
      <c r="AE73" s="15">
        <f t="shared" si="10"/>
        <v>4.76</v>
      </c>
      <c r="AF73" s="15">
        <f t="shared" si="10"/>
        <v>6.67</v>
      </c>
    </row>
    <row r="74" spans="1:32" ht="139.5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</row>
    <row r="75" spans="1:32" ht="33" customHeight="1">
      <c r="A75" s="81" t="s">
        <v>36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</row>
    <row r="76" spans="1:32" ht="26.25" customHeight="1">
      <c r="A76" s="87" t="s">
        <v>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1:32" ht="32.25" customHeight="1">
      <c r="A77" s="84" t="s">
        <v>1</v>
      </c>
      <c r="B77" s="88" t="s">
        <v>2</v>
      </c>
      <c r="C77" s="84" t="s">
        <v>3</v>
      </c>
      <c r="D77" s="84"/>
      <c r="E77" s="84" t="s">
        <v>4</v>
      </c>
      <c r="F77" s="84"/>
      <c r="G77" s="84"/>
      <c r="H77" s="84"/>
      <c r="I77" s="84"/>
      <c r="J77" s="84"/>
      <c r="K77" s="84"/>
      <c r="L77" s="84"/>
      <c r="M77" s="84"/>
      <c r="N77" s="84"/>
      <c r="O77" s="84" t="s">
        <v>37</v>
      </c>
      <c r="P77" s="84"/>
      <c r="Q77" s="88" t="s">
        <v>6</v>
      </c>
      <c r="R77" s="88"/>
      <c r="S77" s="88"/>
      <c r="T77" s="88"/>
      <c r="U77" s="88"/>
      <c r="V77" s="88"/>
      <c r="W77" s="88"/>
      <c r="X77" s="88"/>
      <c r="Y77" s="82" t="s">
        <v>7</v>
      </c>
      <c r="Z77" s="82"/>
      <c r="AA77" s="82"/>
      <c r="AB77" s="82"/>
      <c r="AC77" s="82"/>
      <c r="AD77" s="82"/>
      <c r="AE77" s="82"/>
      <c r="AF77" s="82"/>
    </row>
    <row r="78" spans="1:32" ht="19.5" customHeight="1">
      <c r="A78" s="84"/>
      <c r="B78" s="88"/>
      <c r="C78" s="84" t="s">
        <v>68</v>
      </c>
      <c r="D78" s="84" t="s">
        <v>69</v>
      </c>
      <c r="E78" s="83" t="s">
        <v>8</v>
      </c>
      <c r="F78" s="83"/>
      <c r="G78" s="83"/>
      <c r="H78" s="83"/>
      <c r="I78" s="83" t="s">
        <v>9</v>
      </c>
      <c r="J78" s="83"/>
      <c r="K78" s="83"/>
      <c r="L78" s="83"/>
      <c r="M78" s="84" t="s">
        <v>10</v>
      </c>
      <c r="N78" s="84"/>
      <c r="O78" s="84" t="s">
        <v>68</v>
      </c>
      <c r="P78" s="88" t="s">
        <v>67</v>
      </c>
      <c r="Q78" s="82" t="s">
        <v>11</v>
      </c>
      <c r="R78" s="82"/>
      <c r="S78" s="82" t="s">
        <v>12</v>
      </c>
      <c r="T78" s="82"/>
      <c r="U78" s="82" t="s">
        <v>13</v>
      </c>
      <c r="V78" s="82"/>
      <c r="W78" s="82" t="s">
        <v>14</v>
      </c>
      <c r="X78" s="82"/>
      <c r="Y78" s="82" t="s">
        <v>15</v>
      </c>
      <c r="Z78" s="82"/>
      <c r="AA78" s="82" t="s">
        <v>16</v>
      </c>
      <c r="AB78" s="82"/>
      <c r="AC78" s="82" t="s">
        <v>17</v>
      </c>
      <c r="AD78" s="82"/>
      <c r="AE78" s="82" t="s">
        <v>18</v>
      </c>
      <c r="AF78" s="82"/>
    </row>
    <row r="79" spans="1:32" ht="17.25" customHeight="1">
      <c r="A79" s="84"/>
      <c r="B79" s="88"/>
      <c r="C79" s="84"/>
      <c r="D79" s="84"/>
      <c r="E79" s="83" t="s">
        <v>19</v>
      </c>
      <c r="F79" s="83"/>
      <c r="G79" s="84" t="s">
        <v>20</v>
      </c>
      <c r="H79" s="84"/>
      <c r="I79" s="83" t="s">
        <v>19</v>
      </c>
      <c r="J79" s="83"/>
      <c r="K79" s="84" t="s">
        <v>21</v>
      </c>
      <c r="L79" s="84"/>
      <c r="M79" s="84"/>
      <c r="N79" s="84"/>
      <c r="O79" s="84"/>
      <c r="P79" s="88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</row>
    <row r="80" spans="1:32" ht="30" customHeight="1">
      <c r="A80" s="84"/>
      <c r="B80" s="88"/>
      <c r="C80" s="84"/>
      <c r="D80" s="84"/>
      <c r="E80" s="3" t="s">
        <v>66</v>
      </c>
      <c r="F80" s="3" t="s">
        <v>67</v>
      </c>
      <c r="G80" s="3" t="s">
        <v>22</v>
      </c>
      <c r="H80" s="3" t="s">
        <v>23</v>
      </c>
      <c r="I80" s="3" t="s">
        <v>66</v>
      </c>
      <c r="J80" s="3" t="s">
        <v>67</v>
      </c>
      <c r="K80" s="3" t="s">
        <v>22</v>
      </c>
      <c r="L80" s="3" t="s">
        <v>23</v>
      </c>
      <c r="M80" s="3" t="s">
        <v>66</v>
      </c>
      <c r="N80" s="3" t="s">
        <v>67</v>
      </c>
      <c r="O80" s="84"/>
      <c r="P80" s="88"/>
      <c r="Q80" s="3" t="s">
        <v>66</v>
      </c>
      <c r="R80" s="3" t="s">
        <v>67</v>
      </c>
      <c r="S80" s="3" t="s">
        <v>66</v>
      </c>
      <c r="T80" s="3" t="s">
        <v>67</v>
      </c>
      <c r="U80" s="3" t="s">
        <v>66</v>
      </c>
      <c r="V80" s="3" t="s">
        <v>67</v>
      </c>
      <c r="W80" s="3" t="s">
        <v>66</v>
      </c>
      <c r="X80" s="3" t="s">
        <v>67</v>
      </c>
      <c r="Y80" s="3" t="s">
        <v>66</v>
      </c>
      <c r="Z80" s="3" t="s">
        <v>67</v>
      </c>
      <c r="AA80" s="3" t="s">
        <v>66</v>
      </c>
      <c r="AB80" s="3" t="s">
        <v>67</v>
      </c>
      <c r="AC80" s="3" t="s">
        <v>66</v>
      </c>
      <c r="AD80" s="3" t="s">
        <v>67</v>
      </c>
      <c r="AE80" s="3" t="s">
        <v>66</v>
      </c>
      <c r="AF80" s="3" t="s">
        <v>67</v>
      </c>
    </row>
    <row r="81" spans="1:32" ht="41.25" customHeight="1">
      <c r="A81" s="6">
        <v>201</v>
      </c>
      <c r="B81" s="7" t="s">
        <v>126</v>
      </c>
      <c r="C81" s="6" t="s">
        <v>127</v>
      </c>
      <c r="D81" s="6" t="s">
        <v>117</v>
      </c>
      <c r="E81" s="6">
        <v>2.48</v>
      </c>
      <c r="F81" s="6">
        <v>3.72</v>
      </c>
      <c r="G81" s="6"/>
      <c r="H81" s="6"/>
      <c r="I81" s="6">
        <v>9.2</v>
      </c>
      <c r="J81" s="6">
        <v>13.8</v>
      </c>
      <c r="K81" s="6"/>
      <c r="L81" s="6"/>
      <c r="M81" s="6">
        <v>23.16</v>
      </c>
      <c r="N81" s="6">
        <v>34.74</v>
      </c>
      <c r="O81" s="6">
        <v>179.6</v>
      </c>
      <c r="P81" s="5">
        <v>269.4</v>
      </c>
      <c r="Q81" s="5">
        <v>2.3</v>
      </c>
      <c r="R81" s="5">
        <v>3.5</v>
      </c>
      <c r="S81" s="5">
        <v>1.3</v>
      </c>
      <c r="T81" s="5">
        <v>3.4</v>
      </c>
      <c r="U81" s="5">
        <v>0.03</v>
      </c>
      <c r="V81" s="5">
        <v>0.06</v>
      </c>
      <c r="W81" s="5">
        <v>0.01</v>
      </c>
      <c r="X81" s="5">
        <v>0.02</v>
      </c>
      <c r="Y81" s="5">
        <v>0.3</v>
      </c>
      <c r="Z81" s="5">
        <v>0.1</v>
      </c>
      <c r="AA81" s="5">
        <v>0.1</v>
      </c>
      <c r="AB81" s="5">
        <v>0.2</v>
      </c>
      <c r="AC81" s="5">
        <v>0</v>
      </c>
      <c r="AD81" s="5">
        <v>0</v>
      </c>
      <c r="AE81" s="5">
        <v>0</v>
      </c>
      <c r="AF81" s="5">
        <v>0</v>
      </c>
    </row>
    <row r="82" spans="1:32" ht="48.75" customHeight="1">
      <c r="A82" s="3">
        <v>40</v>
      </c>
      <c r="B82" s="7" t="s">
        <v>73</v>
      </c>
      <c r="C82" s="3">
        <v>150</v>
      </c>
      <c r="D82" s="3">
        <v>200</v>
      </c>
      <c r="E82" s="6">
        <v>5.35</v>
      </c>
      <c r="F82" s="6">
        <v>7.14</v>
      </c>
      <c r="G82" s="6">
        <v>9.9</v>
      </c>
      <c r="H82" s="6">
        <v>19.9</v>
      </c>
      <c r="I82" s="6">
        <v>0.55</v>
      </c>
      <c r="J82" s="6">
        <v>0.74</v>
      </c>
      <c r="K82" s="6">
        <v>13.9</v>
      </c>
      <c r="L82" s="6">
        <v>27.8</v>
      </c>
      <c r="M82" s="6">
        <v>25.6</v>
      </c>
      <c r="N82" s="6">
        <v>27.6</v>
      </c>
      <c r="O82" s="6">
        <v>157.4</v>
      </c>
      <c r="P82" s="5">
        <v>209.9</v>
      </c>
      <c r="Q82" s="5">
        <v>131</v>
      </c>
      <c r="R82" s="5">
        <v>262</v>
      </c>
      <c r="S82" s="5">
        <v>78</v>
      </c>
      <c r="T82" s="5">
        <v>156</v>
      </c>
      <c r="U82" s="5">
        <v>13</v>
      </c>
      <c r="V82" s="5">
        <v>26</v>
      </c>
      <c r="W82" s="5">
        <v>0.9</v>
      </c>
      <c r="X82" s="5">
        <v>1.8</v>
      </c>
      <c r="Y82" s="5">
        <v>0.17</v>
      </c>
      <c r="Z82" s="5">
        <v>0.34</v>
      </c>
      <c r="AA82" s="5">
        <v>0.08</v>
      </c>
      <c r="AB82" s="5">
        <v>0.16</v>
      </c>
      <c r="AC82" s="5">
        <v>0</v>
      </c>
      <c r="AD82" s="5">
        <v>0</v>
      </c>
      <c r="AE82" s="5">
        <v>1.7</v>
      </c>
      <c r="AF82" s="5">
        <v>3.4</v>
      </c>
    </row>
    <row r="83" spans="1:32" ht="39.75" customHeight="1">
      <c r="A83" s="20">
        <v>268</v>
      </c>
      <c r="B83" s="44" t="s">
        <v>118</v>
      </c>
      <c r="C83" s="6">
        <v>75</v>
      </c>
      <c r="D83" s="6">
        <v>80</v>
      </c>
      <c r="E83" s="6">
        <v>15.83</v>
      </c>
      <c r="F83" s="6">
        <v>16.88</v>
      </c>
      <c r="G83" s="6">
        <v>22.6</v>
      </c>
      <c r="H83" s="6">
        <v>31.2</v>
      </c>
      <c r="I83" s="6">
        <v>10.2</v>
      </c>
      <c r="J83" s="6">
        <v>10.88</v>
      </c>
      <c r="K83" s="17">
        <v>17</v>
      </c>
      <c r="L83" s="6">
        <v>19</v>
      </c>
      <c r="M83" s="6">
        <v>0</v>
      </c>
      <c r="N83" s="6">
        <v>0</v>
      </c>
      <c r="O83" s="6">
        <v>154.69</v>
      </c>
      <c r="P83" s="5">
        <v>165</v>
      </c>
      <c r="Q83" s="5">
        <v>33</v>
      </c>
      <c r="R83" s="5">
        <v>42</v>
      </c>
      <c r="S83" s="5">
        <v>156</v>
      </c>
      <c r="T83" s="5">
        <v>163</v>
      </c>
      <c r="U83" s="5">
        <v>19</v>
      </c>
      <c r="V83" s="5">
        <v>22</v>
      </c>
      <c r="W83" s="5">
        <v>1.6</v>
      </c>
      <c r="X83" s="5">
        <v>2.4</v>
      </c>
      <c r="Y83" s="5">
        <v>0.04</v>
      </c>
      <c r="Z83" s="5">
        <v>0.06</v>
      </c>
      <c r="AA83" s="5">
        <v>0.12</v>
      </c>
      <c r="AB83" s="5">
        <v>0.23</v>
      </c>
      <c r="AC83" s="5">
        <v>1.4</v>
      </c>
      <c r="AD83" s="5">
        <v>1.6</v>
      </c>
      <c r="AE83" s="5">
        <v>6.1</v>
      </c>
      <c r="AF83" s="12">
        <v>7.2</v>
      </c>
    </row>
    <row r="84" spans="1:32" ht="1.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36.75" customHeight="1">
      <c r="A85" s="28">
        <v>382</v>
      </c>
      <c r="B85" s="39" t="s">
        <v>86</v>
      </c>
      <c r="C85" s="28">
        <v>200</v>
      </c>
      <c r="D85" s="28">
        <v>200</v>
      </c>
      <c r="E85" s="28">
        <v>4.62</v>
      </c>
      <c r="F85" s="28">
        <v>4.62</v>
      </c>
      <c r="G85" s="28">
        <v>0</v>
      </c>
      <c r="H85" s="28">
        <v>0</v>
      </c>
      <c r="I85" s="28">
        <v>4.02</v>
      </c>
      <c r="J85" s="28">
        <v>4.02</v>
      </c>
      <c r="K85" s="28">
        <v>0</v>
      </c>
      <c r="L85" s="28">
        <v>0</v>
      </c>
      <c r="M85" s="28">
        <v>43.8</v>
      </c>
      <c r="N85" s="28">
        <v>43.8</v>
      </c>
      <c r="O85" s="28">
        <v>177.56</v>
      </c>
      <c r="P85" s="40">
        <v>177.56</v>
      </c>
      <c r="Q85" s="40">
        <v>181</v>
      </c>
      <c r="R85" s="40">
        <v>181</v>
      </c>
      <c r="S85" s="40">
        <v>11</v>
      </c>
      <c r="T85" s="40">
        <v>11</v>
      </c>
      <c r="U85" s="40">
        <v>136.5</v>
      </c>
      <c r="V85" s="2">
        <v>136.5</v>
      </c>
      <c r="W85" s="40">
        <v>0.15</v>
      </c>
      <c r="X85" s="41">
        <v>0.15</v>
      </c>
      <c r="Y85" s="42">
        <v>0.04</v>
      </c>
      <c r="Z85" s="42">
        <v>0.04</v>
      </c>
      <c r="AA85" s="43">
        <v>0.2</v>
      </c>
      <c r="AB85" s="42">
        <v>0.2</v>
      </c>
      <c r="AC85" s="41">
        <v>1.5</v>
      </c>
      <c r="AD85" s="41">
        <v>1.5</v>
      </c>
      <c r="AE85" s="41">
        <v>0.15</v>
      </c>
      <c r="AF85" s="41">
        <v>0.15</v>
      </c>
    </row>
    <row r="86" spans="1:32" ht="36.75" customHeight="1">
      <c r="A86" s="8" t="s">
        <v>103</v>
      </c>
      <c r="B86" s="7" t="s">
        <v>102</v>
      </c>
      <c r="C86" s="6">
        <v>40</v>
      </c>
      <c r="D86" s="6">
        <v>50</v>
      </c>
      <c r="E86" s="6">
        <v>2.24</v>
      </c>
      <c r="F86" s="6">
        <v>3.07</v>
      </c>
      <c r="G86" s="6"/>
      <c r="H86" s="6"/>
      <c r="I86" s="6">
        <v>0.8</v>
      </c>
      <c r="J86" s="6">
        <v>1.07</v>
      </c>
      <c r="K86" s="6"/>
      <c r="L86" s="6"/>
      <c r="M86" s="6">
        <v>16.7</v>
      </c>
      <c r="N86" s="6">
        <v>20.9</v>
      </c>
      <c r="O86" s="6">
        <v>85.7</v>
      </c>
      <c r="P86" s="5">
        <v>107.2</v>
      </c>
      <c r="Q86" s="5">
        <v>9.2</v>
      </c>
      <c r="R86" s="5">
        <v>13.8</v>
      </c>
      <c r="S86" s="5">
        <v>42.4</v>
      </c>
      <c r="T86" s="5">
        <v>63.6</v>
      </c>
      <c r="U86" s="5">
        <v>10</v>
      </c>
      <c r="V86" s="5">
        <v>15</v>
      </c>
      <c r="W86" s="5">
        <v>1.24</v>
      </c>
      <c r="X86" s="5">
        <v>1.86</v>
      </c>
      <c r="Y86" s="5">
        <v>0.04</v>
      </c>
      <c r="Z86" s="5">
        <v>0.07</v>
      </c>
      <c r="AA86" s="5" t="s">
        <v>53</v>
      </c>
      <c r="AB86" s="5">
        <v>0.05</v>
      </c>
      <c r="AC86" s="5">
        <v>0</v>
      </c>
      <c r="AD86" s="5">
        <v>0</v>
      </c>
      <c r="AE86" s="5">
        <v>1.2</v>
      </c>
      <c r="AF86" s="5">
        <v>1.82</v>
      </c>
    </row>
    <row r="87" spans="1:32" ht="36.75" customHeight="1">
      <c r="A87" s="6" t="s">
        <v>104</v>
      </c>
      <c r="B87" s="7" t="s">
        <v>101</v>
      </c>
      <c r="C87" s="6">
        <v>40</v>
      </c>
      <c r="D87" s="6">
        <v>60</v>
      </c>
      <c r="E87" s="6">
        <v>2.6</v>
      </c>
      <c r="F87" s="6">
        <v>3.96</v>
      </c>
      <c r="G87" s="6"/>
      <c r="H87" s="6"/>
      <c r="I87" s="6">
        <v>0.48</v>
      </c>
      <c r="J87" s="6">
        <v>0.72</v>
      </c>
      <c r="K87" s="6"/>
      <c r="L87" s="6"/>
      <c r="M87" s="6">
        <v>1.05</v>
      </c>
      <c r="N87" s="6">
        <v>1.38</v>
      </c>
      <c r="O87" s="6">
        <v>72.4</v>
      </c>
      <c r="P87" s="5">
        <v>108.6</v>
      </c>
      <c r="Q87" s="5">
        <v>14</v>
      </c>
      <c r="R87" s="5">
        <v>21</v>
      </c>
      <c r="S87" s="5">
        <v>10</v>
      </c>
      <c r="T87" s="5">
        <v>12</v>
      </c>
      <c r="U87" s="5">
        <v>0.31</v>
      </c>
      <c r="V87" s="5">
        <v>0.63</v>
      </c>
      <c r="W87" s="5">
        <v>0.08</v>
      </c>
      <c r="X87" s="5">
        <v>1.12</v>
      </c>
      <c r="Y87" s="5">
        <v>0.02</v>
      </c>
      <c r="Z87" s="5">
        <v>0.04</v>
      </c>
      <c r="AA87" s="5">
        <v>0.07</v>
      </c>
      <c r="AB87" s="5">
        <v>0.1</v>
      </c>
      <c r="AC87" s="5">
        <v>0</v>
      </c>
      <c r="AD87" s="5">
        <v>0</v>
      </c>
      <c r="AE87" s="5">
        <v>67.2</v>
      </c>
      <c r="AF87" s="5">
        <v>75.4</v>
      </c>
    </row>
    <row r="88" spans="1:32" ht="36.75" customHeight="1">
      <c r="A88" s="6"/>
      <c r="B88" s="13" t="s">
        <v>38</v>
      </c>
      <c r="C88" s="6"/>
      <c r="D88" s="6"/>
      <c r="E88" s="14">
        <f aca="true" t="shared" si="11" ref="E88:AF88">SUM(E81:E87)</f>
        <v>33.120000000000005</v>
      </c>
      <c r="F88" s="14">
        <f t="shared" si="11"/>
        <v>39.39</v>
      </c>
      <c r="G88" s="14">
        <f t="shared" si="11"/>
        <v>32.5</v>
      </c>
      <c r="H88" s="14">
        <f t="shared" si="11"/>
        <v>51.099999999999994</v>
      </c>
      <c r="I88" s="14">
        <f t="shared" si="11"/>
        <v>25.25</v>
      </c>
      <c r="J88" s="14">
        <f t="shared" si="11"/>
        <v>31.23</v>
      </c>
      <c r="K88" s="14">
        <f t="shared" si="11"/>
        <v>30.9</v>
      </c>
      <c r="L88" s="14">
        <f t="shared" si="11"/>
        <v>46.8</v>
      </c>
      <c r="M88" s="14">
        <f t="shared" si="11"/>
        <v>110.31</v>
      </c>
      <c r="N88" s="14">
        <f t="shared" si="11"/>
        <v>128.42</v>
      </c>
      <c r="O88" s="14">
        <f t="shared" si="11"/>
        <v>827.35</v>
      </c>
      <c r="P88" s="15">
        <f t="shared" si="11"/>
        <v>1037.6599999999999</v>
      </c>
      <c r="Q88" s="15">
        <f t="shared" si="11"/>
        <v>370.5</v>
      </c>
      <c r="R88" s="15">
        <f t="shared" si="11"/>
        <v>523.3</v>
      </c>
      <c r="S88" s="15">
        <f t="shared" si="11"/>
        <v>298.7</v>
      </c>
      <c r="T88" s="15">
        <f t="shared" si="11"/>
        <v>409</v>
      </c>
      <c r="U88" s="15">
        <f t="shared" si="11"/>
        <v>178.84</v>
      </c>
      <c r="V88" s="15">
        <f t="shared" si="11"/>
        <v>200.19</v>
      </c>
      <c r="W88" s="15">
        <f t="shared" si="11"/>
        <v>3.9800000000000004</v>
      </c>
      <c r="X88" s="15">
        <f t="shared" si="11"/>
        <v>7.3500000000000005</v>
      </c>
      <c r="Y88" s="15">
        <f t="shared" si="11"/>
        <v>0.6100000000000001</v>
      </c>
      <c r="Z88" s="15">
        <f t="shared" si="11"/>
        <v>0.6500000000000001</v>
      </c>
      <c r="AA88" s="15">
        <f t="shared" si="11"/>
        <v>0.5700000000000001</v>
      </c>
      <c r="AB88" s="15">
        <f t="shared" si="11"/>
        <v>0.9400000000000001</v>
      </c>
      <c r="AC88" s="15">
        <f t="shared" si="11"/>
        <v>2.9</v>
      </c>
      <c r="AD88" s="15">
        <f t="shared" si="11"/>
        <v>3.1</v>
      </c>
      <c r="AE88" s="19">
        <f t="shared" si="11"/>
        <v>76.35000000000001</v>
      </c>
      <c r="AF88" s="19">
        <f t="shared" si="11"/>
        <v>87.97</v>
      </c>
    </row>
    <row r="89" spans="1:32" s="45" customFormat="1" ht="24" customHeight="1">
      <c r="A89" s="87" t="s">
        <v>26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</row>
    <row r="90" spans="1:32" s="45" customFormat="1" ht="43.5" customHeight="1">
      <c r="A90" s="6">
        <v>32</v>
      </c>
      <c r="B90" s="7" t="s">
        <v>119</v>
      </c>
      <c r="C90" s="3">
        <v>200</v>
      </c>
      <c r="D90" s="3">
        <v>250</v>
      </c>
      <c r="E90" s="6">
        <v>6.89</v>
      </c>
      <c r="F90" s="6">
        <v>8.61</v>
      </c>
      <c r="G90" s="6">
        <v>3.5</v>
      </c>
      <c r="H90" s="6">
        <v>4.2</v>
      </c>
      <c r="I90" s="6">
        <v>6.72</v>
      </c>
      <c r="J90" s="6">
        <v>8.4</v>
      </c>
      <c r="K90" s="6">
        <v>1.5</v>
      </c>
      <c r="L90" s="6">
        <v>1.8</v>
      </c>
      <c r="M90" s="6">
        <v>11.47</v>
      </c>
      <c r="N90" s="6">
        <v>14.34</v>
      </c>
      <c r="O90" s="6">
        <v>133.8</v>
      </c>
      <c r="P90" s="5">
        <v>167.25</v>
      </c>
      <c r="Q90" s="5">
        <v>3.8</v>
      </c>
      <c r="R90" s="5">
        <v>3.8</v>
      </c>
      <c r="S90" s="5">
        <v>17.7</v>
      </c>
      <c r="T90" s="5">
        <v>17.7</v>
      </c>
      <c r="U90" s="5">
        <v>189.9</v>
      </c>
      <c r="V90" s="5">
        <v>189.9</v>
      </c>
      <c r="W90" s="5">
        <v>1.3</v>
      </c>
      <c r="X90" s="5">
        <v>1.8</v>
      </c>
      <c r="Y90" s="5">
        <v>0.05</v>
      </c>
      <c r="Z90" s="5">
        <v>0.06</v>
      </c>
      <c r="AA90" s="5">
        <v>0.2</v>
      </c>
      <c r="AB90" s="5">
        <v>0.2</v>
      </c>
      <c r="AC90" s="5">
        <v>1.5</v>
      </c>
      <c r="AD90" s="5">
        <v>2</v>
      </c>
      <c r="AE90" s="5">
        <v>0.8</v>
      </c>
      <c r="AF90" s="5">
        <v>0.9</v>
      </c>
    </row>
    <row r="91" spans="1:32" s="45" customFormat="1" ht="37.5" customHeight="1">
      <c r="A91" s="6">
        <v>43</v>
      </c>
      <c r="B91" s="7" t="s">
        <v>72</v>
      </c>
      <c r="C91" s="6">
        <v>180</v>
      </c>
      <c r="D91" s="6">
        <v>200</v>
      </c>
      <c r="E91" s="6">
        <v>3.67</v>
      </c>
      <c r="F91" s="6">
        <v>4.08</v>
      </c>
      <c r="G91" s="6"/>
      <c r="H91" s="6"/>
      <c r="I91" s="6">
        <v>5.76</v>
      </c>
      <c r="J91" s="6">
        <v>6.4</v>
      </c>
      <c r="K91" s="6"/>
      <c r="L91" s="6"/>
      <c r="M91" s="6">
        <v>24.53</v>
      </c>
      <c r="N91" s="6">
        <v>27.26</v>
      </c>
      <c r="O91" s="6">
        <v>164.7</v>
      </c>
      <c r="P91" s="5">
        <v>183</v>
      </c>
      <c r="Q91" s="5">
        <v>36.96</v>
      </c>
      <c r="R91" s="5">
        <v>49.3</v>
      </c>
      <c r="S91" s="5">
        <v>86.55</v>
      </c>
      <c r="T91" s="5">
        <v>115.46</v>
      </c>
      <c r="U91" s="5">
        <v>27.74</v>
      </c>
      <c r="V91" s="5">
        <v>37</v>
      </c>
      <c r="W91" s="5">
        <v>1.01</v>
      </c>
      <c r="X91" s="5">
        <v>1.35</v>
      </c>
      <c r="Y91" s="5">
        <v>0.14</v>
      </c>
      <c r="Z91" s="5">
        <v>0.19</v>
      </c>
      <c r="AA91" s="5">
        <v>0.11</v>
      </c>
      <c r="AB91" s="5">
        <v>0.15</v>
      </c>
      <c r="AC91" s="5">
        <v>18.15</v>
      </c>
      <c r="AD91" s="5">
        <v>24.21</v>
      </c>
      <c r="AE91" s="5">
        <v>1.36</v>
      </c>
      <c r="AF91" s="5">
        <v>1.8</v>
      </c>
    </row>
    <row r="92" spans="1:32" s="45" customFormat="1" ht="37.5" customHeight="1">
      <c r="A92" s="6">
        <v>268</v>
      </c>
      <c r="B92" s="7" t="s">
        <v>79</v>
      </c>
      <c r="C92" s="6">
        <v>80</v>
      </c>
      <c r="D92" s="6">
        <v>100</v>
      </c>
      <c r="E92" s="6">
        <v>12.54</v>
      </c>
      <c r="F92" s="6">
        <v>15.55</v>
      </c>
      <c r="G92" s="6">
        <v>5</v>
      </c>
      <c r="H92" s="6">
        <v>7.2</v>
      </c>
      <c r="I92" s="6">
        <v>9.24</v>
      </c>
      <c r="J92" s="6">
        <v>11.55</v>
      </c>
      <c r="K92" s="6">
        <v>5.5</v>
      </c>
      <c r="L92" s="6">
        <v>6.4</v>
      </c>
      <c r="M92" s="6">
        <v>12.56</v>
      </c>
      <c r="N92" s="6">
        <v>15.7</v>
      </c>
      <c r="O92" s="6">
        <v>183</v>
      </c>
      <c r="P92" s="5">
        <v>228.75</v>
      </c>
      <c r="Q92" s="5">
        <v>33</v>
      </c>
      <c r="R92" s="5">
        <v>42</v>
      </c>
      <c r="S92" s="5">
        <v>80</v>
      </c>
      <c r="T92" s="5">
        <v>92</v>
      </c>
      <c r="U92" s="5">
        <v>18</v>
      </c>
      <c r="V92" s="5">
        <v>21</v>
      </c>
      <c r="W92" s="5">
        <v>0.7</v>
      </c>
      <c r="X92" s="5">
        <v>0.9</v>
      </c>
      <c r="Y92" s="5">
        <v>0.04</v>
      </c>
      <c r="Z92" s="5">
        <v>0.06</v>
      </c>
      <c r="AA92" s="5">
        <v>0.05</v>
      </c>
      <c r="AB92" s="5">
        <v>0.07</v>
      </c>
      <c r="AC92" s="5">
        <v>0</v>
      </c>
      <c r="AD92" s="5">
        <v>0</v>
      </c>
      <c r="AE92" s="5">
        <v>1.1</v>
      </c>
      <c r="AF92" s="5">
        <v>1.6</v>
      </c>
    </row>
    <row r="93" spans="1:33" s="45" customFormat="1" ht="42.75" customHeight="1">
      <c r="A93" s="6">
        <v>8</v>
      </c>
      <c r="B93" s="16" t="s">
        <v>27</v>
      </c>
      <c r="C93" s="6">
        <v>200</v>
      </c>
      <c r="D93" s="6">
        <v>200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20.2</v>
      </c>
      <c r="N93" s="6">
        <v>20.2</v>
      </c>
      <c r="O93" s="6">
        <v>92</v>
      </c>
      <c r="P93" s="5">
        <v>92</v>
      </c>
      <c r="Q93" s="5">
        <v>14</v>
      </c>
      <c r="R93" s="5">
        <v>14</v>
      </c>
      <c r="S93" s="5">
        <v>14</v>
      </c>
      <c r="T93" s="5">
        <v>14</v>
      </c>
      <c r="U93" s="5">
        <v>8</v>
      </c>
      <c r="V93" s="5">
        <v>8</v>
      </c>
      <c r="W93" s="5">
        <v>2.8</v>
      </c>
      <c r="X93" s="5">
        <v>2.8</v>
      </c>
      <c r="Y93" s="5">
        <v>0.022</v>
      </c>
      <c r="Z93" s="5">
        <v>0.022</v>
      </c>
      <c r="AA93" s="5">
        <v>0.022</v>
      </c>
      <c r="AB93" s="5">
        <v>0.022</v>
      </c>
      <c r="AC93" s="5">
        <v>4</v>
      </c>
      <c r="AD93" s="5">
        <v>4</v>
      </c>
      <c r="AE93" s="5">
        <v>0.2</v>
      </c>
      <c r="AF93" s="5">
        <v>0.2</v>
      </c>
      <c r="AG93" s="46"/>
    </row>
    <row r="94" spans="1:32" s="45" customFormat="1" ht="43.5" customHeight="1">
      <c r="A94" s="6" t="s">
        <v>105</v>
      </c>
      <c r="B94" s="7" t="s">
        <v>31</v>
      </c>
      <c r="C94" s="6">
        <v>150</v>
      </c>
      <c r="D94" s="6">
        <v>150</v>
      </c>
      <c r="E94" s="6">
        <v>0.6</v>
      </c>
      <c r="F94" s="6">
        <v>0.6</v>
      </c>
      <c r="G94" s="6">
        <v>0</v>
      </c>
      <c r="H94" s="6">
        <v>0</v>
      </c>
      <c r="I94" s="6">
        <v>0.6</v>
      </c>
      <c r="J94" s="6">
        <v>0.6</v>
      </c>
      <c r="K94" s="6">
        <v>0.4</v>
      </c>
      <c r="L94" s="6">
        <v>0.4</v>
      </c>
      <c r="M94" s="6">
        <v>14.7</v>
      </c>
      <c r="N94" s="6">
        <v>14.7</v>
      </c>
      <c r="O94" s="6">
        <v>70.3</v>
      </c>
      <c r="P94" s="5">
        <v>70.3</v>
      </c>
      <c r="Q94" s="5">
        <v>19</v>
      </c>
      <c r="R94" s="5">
        <v>19</v>
      </c>
      <c r="S94" s="5">
        <v>16</v>
      </c>
      <c r="T94" s="5">
        <v>16</v>
      </c>
      <c r="U94" s="5">
        <v>12</v>
      </c>
      <c r="V94" s="5">
        <v>12</v>
      </c>
      <c r="W94" s="5">
        <v>2.3</v>
      </c>
      <c r="X94" s="5">
        <v>2.3</v>
      </c>
      <c r="Y94" s="5">
        <v>0.02</v>
      </c>
      <c r="Z94" s="5">
        <v>0.02</v>
      </c>
      <c r="AA94" s="5">
        <v>0.03</v>
      </c>
      <c r="AB94" s="5">
        <v>0.03</v>
      </c>
      <c r="AC94" s="5">
        <v>5</v>
      </c>
      <c r="AD94" s="5">
        <v>5</v>
      </c>
      <c r="AE94" s="5">
        <v>0.1</v>
      </c>
      <c r="AF94" s="5"/>
    </row>
    <row r="95" spans="1:32" s="45" customFormat="1" ht="44.25" customHeight="1">
      <c r="A95" s="8" t="s">
        <v>103</v>
      </c>
      <c r="B95" s="7" t="s">
        <v>102</v>
      </c>
      <c r="C95" s="6">
        <v>40</v>
      </c>
      <c r="D95" s="6">
        <v>50</v>
      </c>
      <c r="E95" s="6">
        <v>2.24</v>
      </c>
      <c r="F95" s="6">
        <v>3.07</v>
      </c>
      <c r="G95" s="6"/>
      <c r="H95" s="6"/>
      <c r="I95" s="6">
        <v>0.8</v>
      </c>
      <c r="J95" s="6">
        <v>1.07</v>
      </c>
      <c r="K95" s="6"/>
      <c r="L95" s="6"/>
      <c r="M95" s="6">
        <v>16.7</v>
      </c>
      <c r="N95" s="6">
        <v>20.9</v>
      </c>
      <c r="O95" s="6">
        <v>85.7</v>
      </c>
      <c r="P95" s="5">
        <v>107.2</v>
      </c>
      <c r="Q95" s="5">
        <v>9.2</v>
      </c>
      <c r="R95" s="5">
        <v>13.8</v>
      </c>
      <c r="S95" s="5">
        <v>42.4</v>
      </c>
      <c r="T95" s="5">
        <v>63.6</v>
      </c>
      <c r="U95" s="5">
        <v>10</v>
      </c>
      <c r="V95" s="5">
        <v>15</v>
      </c>
      <c r="W95" s="5">
        <v>1.24</v>
      </c>
      <c r="X95" s="5">
        <v>1.86</v>
      </c>
      <c r="Y95" s="5">
        <v>0.04</v>
      </c>
      <c r="Z95" s="5">
        <v>0.07</v>
      </c>
      <c r="AA95" s="5">
        <v>0.04</v>
      </c>
      <c r="AB95" s="5">
        <v>0.05</v>
      </c>
      <c r="AC95" s="5">
        <v>0</v>
      </c>
      <c r="AD95" s="5">
        <v>0</v>
      </c>
      <c r="AE95" s="5">
        <v>1.2</v>
      </c>
      <c r="AF95" s="5">
        <v>1.82</v>
      </c>
    </row>
    <row r="96" spans="1:32" s="45" customFormat="1" ht="27" customHeight="1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45" customFormat="1" ht="36.75" customHeight="1">
      <c r="A97" s="6"/>
      <c r="B97" s="13" t="s">
        <v>39</v>
      </c>
      <c r="C97" s="6"/>
      <c r="D97" s="6"/>
      <c r="E97" s="14">
        <f aca="true" t="shared" si="12" ref="E97:AF97">E90+E91+E92+E93+E94+E95+E96</f>
        <v>25.939999999999998</v>
      </c>
      <c r="F97" s="14">
        <f t="shared" si="12"/>
        <v>31.910000000000004</v>
      </c>
      <c r="G97" s="14">
        <f t="shared" si="12"/>
        <v>8.5</v>
      </c>
      <c r="H97" s="14">
        <f t="shared" si="12"/>
        <v>11.4</v>
      </c>
      <c r="I97" s="14">
        <f t="shared" si="12"/>
        <v>23.12</v>
      </c>
      <c r="J97" s="14">
        <f t="shared" si="12"/>
        <v>28.020000000000003</v>
      </c>
      <c r="K97" s="14">
        <f t="shared" si="12"/>
        <v>7.4</v>
      </c>
      <c r="L97" s="14">
        <f t="shared" si="12"/>
        <v>8.600000000000001</v>
      </c>
      <c r="M97" s="14">
        <f t="shared" si="12"/>
        <v>100.16000000000001</v>
      </c>
      <c r="N97" s="14">
        <f t="shared" si="12"/>
        <v>113.1</v>
      </c>
      <c r="O97" s="14">
        <f t="shared" si="12"/>
        <v>729.5</v>
      </c>
      <c r="P97" s="15">
        <f t="shared" si="12"/>
        <v>848.5</v>
      </c>
      <c r="Q97" s="15">
        <f t="shared" si="12"/>
        <v>115.96</v>
      </c>
      <c r="R97" s="15">
        <f t="shared" si="12"/>
        <v>141.9</v>
      </c>
      <c r="S97" s="15">
        <f t="shared" si="12"/>
        <v>256.65</v>
      </c>
      <c r="T97" s="15">
        <f t="shared" si="12"/>
        <v>318.76</v>
      </c>
      <c r="U97" s="15">
        <f t="shared" si="12"/>
        <v>265.64</v>
      </c>
      <c r="V97" s="15">
        <f t="shared" si="12"/>
        <v>282.9</v>
      </c>
      <c r="W97" s="15">
        <f t="shared" si="12"/>
        <v>9.35</v>
      </c>
      <c r="X97" s="15">
        <f t="shared" si="12"/>
        <v>11.01</v>
      </c>
      <c r="Y97" s="15">
        <f t="shared" si="12"/>
        <v>0.312</v>
      </c>
      <c r="Z97" s="15">
        <f t="shared" si="12"/>
        <v>0.42200000000000004</v>
      </c>
      <c r="AA97" s="15">
        <f t="shared" si="12"/>
        <v>0.452</v>
      </c>
      <c r="AB97" s="15">
        <f t="shared" si="12"/>
        <v>0.522</v>
      </c>
      <c r="AC97" s="15">
        <f t="shared" si="12"/>
        <v>28.65</v>
      </c>
      <c r="AD97" s="15">
        <f t="shared" si="12"/>
        <v>35.21</v>
      </c>
      <c r="AE97" s="15">
        <f t="shared" si="12"/>
        <v>4.760000000000001</v>
      </c>
      <c r="AF97" s="15">
        <f t="shared" si="12"/>
        <v>6.320000000000001</v>
      </c>
    </row>
    <row r="98" spans="1:32" s="45" customFormat="1" ht="23.25" customHeight="1">
      <c r="A98" s="6"/>
      <c r="B98" s="13" t="s">
        <v>32</v>
      </c>
      <c r="C98" s="6"/>
      <c r="D98" s="6"/>
      <c r="E98" s="14">
        <f aca="true" t="shared" si="13" ref="E98:AF98">E88+E97</f>
        <v>59.06</v>
      </c>
      <c r="F98" s="14">
        <f t="shared" si="13"/>
        <v>71.30000000000001</v>
      </c>
      <c r="G98" s="14">
        <f t="shared" si="13"/>
        <v>41</v>
      </c>
      <c r="H98" s="14">
        <f t="shared" si="13"/>
        <v>62.49999999999999</v>
      </c>
      <c r="I98" s="14">
        <f t="shared" si="13"/>
        <v>48.370000000000005</v>
      </c>
      <c r="J98" s="14">
        <f t="shared" si="13"/>
        <v>59.25</v>
      </c>
      <c r="K98" s="14">
        <f t="shared" si="13"/>
        <v>38.3</v>
      </c>
      <c r="L98" s="14">
        <f t="shared" si="13"/>
        <v>55.4</v>
      </c>
      <c r="M98" s="14">
        <f t="shared" si="13"/>
        <v>210.47000000000003</v>
      </c>
      <c r="N98" s="14">
        <f t="shared" si="13"/>
        <v>241.51999999999998</v>
      </c>
      <c r="O98" s="14">
        <f t="shared" si="13"/>
        <v>1556.85</v>
      </c>
      <c r="P98" s="15">
        <f t="shared" si="13"/>
        <v>1886.1599999999999</v>
      </c>
      <c r="Q98" s="15">
        <f t="shared" si="13"/>
        <v>486.46</v>
      </c>
      <c r="R98" s="15">
        <f t="shared" si="13"/>
        <v>665.1999999999999</v>
      </c>
      <c r="S98" s="15">
        <f t="shared" si="13"/>
        <v>555.3499999999999</v>
      </c>
      <c r="T98" s="15">
        <f t="shared" si="13"/>
        <v>727.76</v>
      </c>
      <c r="U98" s="15">
        <f t="shared" si="13"/>
        <v>444.48</v>
      </c>
      <c r="V98" s="15">
        <f t="shared" si="13"/>
        <v>483.09</v>
      </c>
      <c r="W98" s="15">
        <f t="shared" si="13"/>
        <v>13.33</v>
      </c>
      <c r="X98" s="15">
        <f t="shared" si="13"/>
        <v>18.36</v>
      </c>
      <c r="Y98" s="15">
        <f t="shared" si="13"/>
        <v>0.9220000000000002</v>
      </c>
      <c r="Z98" s="15">
        <f t="shared" si="13"/>
        <v>1.072</v>
      </c>
      <c r="AA98" s="15">
        <f t="shared" si="13"/>
        <v>1.022</v>
      </c>
      <c r="AB98" s="15">
        <f t="shared" si="13"/>
        <v>1.4620000000000002</v>
      </c>
      <c r="AC98" s="15">
        <f t="shared" si="13"/>
        <v>31.549999999999997</v>
      </c>
      <c r="AD98" s="15">
        <f t="shared" si="13"/>
        <v>38.31</v>
      </c>
      <c r="AE98" s="15">
        <f t="shared" si="13"/>
        <v>81.11000000000001</v>
      </c>
      <c r="AF98" s="15">
        <f t="shared" si="13"/>
        <v>94.29</v>
      </c>
    </row>
    <row r="99" spans="1:32" s="45" customFormat="1" ht="178.5" customHeight="1">
      <c r="A99" s="32"/>
      <c r="B99" s="47"/>
      <c r="C99" s="32"/>
      <c r="D99" s="3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8"/>
    </row>
    <row r="100" spans="1:32" ht="21.75" customHeight="1">
      <c r="A100" s="81" t="s">
        <v>48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</row>
    <row r="101" spans="1:32" ht="21" customHeight="1">
      <c r="A101" s="87" t="s">
        <v>0</v>
      </c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</row>
    <row r="102" spans="1:32" ht="27" customHeight="1">
      <c r="A102" s="84" t="s">
        <v>1</v>
      </c>
      <c r="B102" s="88" t="s">
        <v>2</v>
      </c>
      <c r="C102" s="84" t="s">
        <v>3</v>
      </c>
      <c r="D102" s="84"/>
      <c r="E102" s="84" t="s">
        <v>4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 t="s">
        <v>40</v>
      </c>
      <c r="P102" s="84"/>
      <c r="Q102" s="88" t="s">
        <v>6</v>
      </c>
      <c r="R102" s="88"/>
      <c r="S102" s="88"/>
      <c r="T102" s="88"/>
      <c r="U102" s="88"/>
      <c r="V102" s="88"/>
      <c r="W102" s="88"/>
      <c r="X102" s="88"/>
      <c r="Y102" s="82" t="s">
        <v>7</v>
      </c>
      <c r="Z102" s="82"/>
      <c r="AA102" s="82"/>
      <c r="AB102" s="82"/>
      <c r="AC102" s="82"/>
      <c r="AD102" s="82"/>
      <c r="AE102" s="82"/>
      <c r="AF102" s="82"/>
    </row>
    <row r="103" spans="1:32" ht="12" customHeight="1">
      <c r="A103" s="84"/>
      <c r="B103" s="88"/>
      <c r="C103" s="84" t="s">
        <v>68</v>
      </c>
      <c r="D103" s="84" t="s">
        <v>69</v>
      </c>
      <c r="E103" s="83" t="s">
        <v>8</v>
      </c>
      <c r="F103" s="83"/>
      <c r="G103" s="83"/>
      <c r="H103" s="83"/>
      <c r="I103" s="83" t="s">
        <v>9</v>
      </c>
      <c r="J103" s="83"/>
      <c r="K103" s="83"/>
      <c r="L103" s="83"/>
      <c r="M103" s="84" t="s">
        <v>10</v>
      </c>
      <c r="N103" s="84"/>
      <c r="O103" s="84"/>
      <c r="P103" s="84"/>
      <c r="Q103" s="82" t="s">
        <v>11</v>
      </c>
      <c r="R103" s="82"/>
      <c r="S103" s="82" t="s">
        <v>12</v>
      </c>
      <c r="T103" s="82"/>
      <c r="U103" s="82" t="s">
        <v>13</v>
      </c>
      <c r="V103" s="82"/>
      <c r="W103" s="82" t="s">
        <v>14</v>
      </c>
      <c r="X103" s="82"/>
      <c r="Y103" s="82" t="s">
        <v>15</v>
      </c>
      <c r="Z103" s="82"/>
      <c r="AA103" s="82" t="s">
        <v>16</v>
      </c>
      <c r="AB103" s="82"/>
      <c r="AC103" s="82" t="s">
        <v>17</v>
      </c>
      <c r="AD103" s="82"/>
      <c r="AE103" s="82" t="s">
        <v>18</v>
      </c>
      <c r="AF103" s="82"/>
    </row>
    <row r="104" spans="1:32" ht="12" customHeight="1">
      <c r="A104" s="84"/>
      <c r="B104" s="88"/>
      <c r="C104" s="84"/>
      <c r="D104" s="84"/>
      <c r="E104" s="83" t="s">
        <v>19</v>
      </c>
      <c r="F104" s="83"/>
      <c r="G104" s="84" t="s">
        <v>20</v>
      </c>
      <c r="H104" s="84"/>
      <c r="I104" s="83" t="s">
        <v>19</v>
      </c>
      <c r="J104" s="83"/>
      <c r="K104" s="84" t="s">
        <v>21</v>
      </c>
      <c r="L104" s="84"/>
      <c r="M104" s="84"/>
      <c r="N104" s="84"/>
      <c r="O104" s="84"/>
      <c r="P104" s="84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</row>
    <row r="105" spans="1:32" ht="33" customHeight="1">
      <c r="A105" s="84"/>
      <c r="B105" s="88"/>
      <c r="C105" s="84"/>
      <c r="D105" s="84"/>
      <c r="E105" s="3" t="s">
        <v>66</v>
      </c>
      <c r="F105" s="3" t="s">
        <v>67</v>
      </c>
      <c r="G105" s="3" t="s">
        <v>22</v>
      </c>
      <c r="H105" s="3" t="s">
        <v>23</v>
      </c>
      <c r="I105" s="3" t="s">
        <v>66</v>
      </c>
      <c r="J105" s="3" t="s">
        <v>67</v>
      </c>
      <c r="K105" s="3" t="s">
        <v>22</v>
      </c>
      <c r="L105" s="3" t="s">
        <v>23</v>
      </c>
      <c r="M105" s="3" t="s">
        <v>66</v>
      </c>
      <c r="N105" s="3" t="s">
        <v>67</v>
      </c>
      <c r="O105" s="3" t="s">
        <v>66</v>
      </c>
      <c r="P105" s="3" t="s">
        <v>67</v>
      </c>
      <c r="Q105" s="3" t="s">
        <v>66</v>
      </c>
      <c r="R105" s="3" t="s">
        <v>67</v>
      </c>
      <c r="S105" s="3" t="s">
        <v>66</v>
      </c>
      <c r="T105" s="3" t="s">
        <v>67</v>
      </c>
      <c r="U105" s="3" t="s">
        <v>66</v>
      </c>
      <c r="V105" s="3" t="s">
        <v>67</v>
      </c>
      <c r="W105" s="3" t="s">
        <v>66</v>
      </c>
      <c r="X105" s="3" t="s">
        <v>67</v>
      </c>
      <c r="Y105" s="3" t="s">
        <v>66</v>
      </c>
      <c r="Z105" s="3" t="s">
        <v>67</v>
      </c>
      <c r="AA105" s="3" t="s">
        <v>66</v>
      </c>
      <c r="AB105" s="3" t="s">
        <v>67</v>
      </c>
      <c r="AC105" s="3" t="s">
        <v>66</v>
      </c>
      <c r="AD105" s="3" t="s">
        <v>67</v>
      </c>
      <c r="AE105" s="3" t="s">
        <v>66</v>
      </c>
      <c r="AF105" s="3" t="s">
        <v>67</v>
      </c>
    </row>
    <row r="106" spans="1:32" ht="39" customHeight="1">
      <c r="A106" s="6"/>
      <c r="B106" s="7"/>
      <c r="C106" s="6"/>
      <c r="D106" s="6"/>
      <c r="E106" s="6"/>
      <c r="F106" s="6"/>
      <c r="G106" s="6"/>
      <c r="H106" s="6"/>
      <c r="I106" s="17"/>
      <c r="J106" s="17"/>
      <c r="K106" s="6"/>
      <c r="L106" s="6"/>
      <c r="M106" s="6"/>
      <c r="N106" s="6"/>
      <c r="O106" s="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46.5" customHeight="1">
      <c r="A107" s="6">
        <v>19</v>
      </c>
      <c r="B107" s="7" t="s">
        <v>81</v>
      </c>
      <c r="C107" s="3">
        <v>150</v>
      </c>
      <c r="D107" s="3">
        <v>200</v>
      </c>
      <c r="E107" s="6">
        <v>2.38</v>
      </c>
      <c r="F107" s="6">
        <v>4.76</v>
      </c>
      <c r="G107" s="6">
        <v>2.5</v>
      </c>
      <c r="H107" s="6">
        <v>3.7</v>
      </c>
      <c r="I107" s="6">
        <v>5.26</v>
      </c>
      <c r="J107" s="6">
        <v>7.85</v>
      </c>
      <c r="K107" s="6">
        <v>2.5</v>
      </c>
      <c r="L107" s="6">
        <v>3.7</v>
      </c>
      <c r="M107" s="6">
        <v>1.24</v>
      </c>
      <c r="N107" s="6">
        <v>2.35</v>
      </c>
      <c r="O107" s="6">
        <v>162.3</v>
      </c>
      <c r="P107" s="5">
        <v>224.6</v>
      </c>
      <c r="Q107" s="5">
        <v>38</v>
      </c>
      <c r="R107" s="5">
        <v>40.6</v>
      </c>
      <c r="S107" s="5">
        <v>170</v>
      </c>
      <c r="T107" s="5">
        <v>220.2</v>
      </c>
      <c r="U107" s="5">
        <v>25</v>
      </c>
      <c r="V107" s="5">
        <v>39</v>
      </c>
      <c r="W107" s="5">
        <v>1.3</v>
      </c>
      <c r="X107" s="5">
        <v>1.36</v>
      </c>
      <c r="Y107" s="5">
        <v>0.1</v>
      </c>
      <c r="Z107" s="5">
        <v>0.2</v>
      </c>
      <c r="AA107" s="5">
        <v>0.05</v>
      </c>
      <c r="AB107" s="5">
        <v>0.07</v>
      </c>
      <c r="AC107" s="5">
        <v>0</v>
      </c>
      <c r="AD107" s="5">
        <v>0</v>
      </c>
      <c r="AE107" s="5">
        <v>0.005</v>
      </c>
      <c r="AF107" s="5">
        <v>0.005</v>
      </c>
    </row>
    <row r="108" spans="1:32" ht="39.75" customHeight="1">
      <c r="A108" s="6">
        <v>92</v>
      </c>
      <c r="B108" s="7" t="s">
        <v>88</v>
      </c>
      <c r="C108" s="6">
        <v>80</v>
      </c>
      <c r="D108" s="6">
        <v>100</v>
      </c>
      <c r="E108" s="6">
        <v>15.54</v>
      </c>
      <c r="F108" s="6">
        <v>19.43</v>
      </c>
      <c r="G108" s="6">
        <v>0</v>
      </c>
      <c r="H108" s="6">
        <v>0</v>
      </c>
      <c r="I108" s="6">
        <v>0.95</v>
      </c>
      <c r="J108" s="6">
        <v>1.19</v>
      </c>
      <c r="K108" s="6">
        <v>0</v>
      </c>
      <c r="L108" s="6">
        <v>0</v>
      </c>
      <c r="M108" s="6">
        <v>0.25</v>
      </c>
      <c r="N108" s="6">
        <v>0.31</v>
      </c>
      <c r="O108" s="6">
        <v>72</v>
      </c>
      <c r="P108" s="5">
        <v>90</v>
      </c>
      <c r="Q108" s="5">
        <v>7.2</v>
      </c>
      <c r="R108" s="5">
        <v>7.2</v>
      </c>
      <c r="S108" s="5">
        <v>44.5</v>
      </c>
      <c r="T108" s="5">
        <v>44.5</v>
      </c>
      <c r="U108" s="5">
        <v>5.5</v>
      </c>
      <c r="V108" s="5">
        <v>5.5</v>
      </c>
      <c r="W108" s="5">
        <v>0.8</v>
      </c>
      <c r="X108" s="5">
        <v>1.11</v>
      </c>
      <c r="Y108" s="5">
        <v>1.05</v>
      </c>
      <c r="Z108" s="5">
        <v>0.03</v>
      </c>
      <c r="AA108" s="5">
        <v>0.07</v>
      </c>
      <c r="AB108" s="5">
        <v>0.03</v>
      </c>
      <c r="AC108" s="5">
        <v>0.06</v>
      </c>
      <c r="AD108" s="5">
        <v>0</v>
      </c>
      <c r="AE108" s="5">
        <v>0.003</v>
      </c>
      <c r="AF108" s="5">
        <v>0</v>
      </c>
    </row>
    <row r="109" spans="1:32" ht="39.75" customHeight="1">
      <c r="A109" s="6" t="s">
        <v>104</v>
      </c>
      <c r="B109" s="7" t="s">
        <v>101</v>
      </c>
      <c r="C109" s="6">
        <v>40</v>
      </c>
      <c r="D109" s="6">
        <v>60</v>
      </c>
      <c r="E109" s="6">
        <v>2.6</v>
      </c>
      <c r="F109" s="6">
        <v>3.96</v>
      </c>
      <c r="G109" s="6"/>
      <c r="H109" s="6"/>
      <c r="I109" s="6">
        <v>0.48</v>
      </c>
      <c r="J109" s="6">
        <v>0.72</v>
      </c>
      <c r="K109" s="6"/>
      <c r="L109" s="6"/>
      <c r="M109" s="6">
        <v>1.05</v>
      </c>
      <c r="N109" s="6">
        <v>1.38</v>
      </c>
      <c r="O109" s="6">
        <v>72.4</v>
      </c>
      <c r="P109" s="5">
        <v>108.6</v>
      </c>
      <c r="Q109" s="5">
        <v>14</v>
      </c>
      <c r="R109" s="5">
        <v>21</v>
      </c>
      <c r="S109" s="5">
        <v>10</v>
      </c>
      <c r="T109" s="5">
        <v>12</v>
      </c>
      <c r="U109" s="5">
        <v>0.31</v>
      </c>
      <c r="V109" s="5">
        <v>0.63</v>
      </c>
      <c r="W109" s="5">
        <v>0.08</v>
      </c>
      <c r="X109" s="5">
        <v>1.12</v>
      </c>
      <c r="Y109" s="5">
        <v>0.02</v>
      </c>
      <c r="Z109" s="5">
        <v>0.04</v>
      </c>
      <c r="AA109" s="5">
        <v>0.07</v>
      </c>
      <c r="AB109" s="5">
        <v>0.1</v>
      </c>
      <c r="AC109" s="5">
        <v>0</v>
      </c>
      <c r="AD109" s="5">
        <v>0</v>
      </c>
      <c r="AE109" s="5">
        <v>67.2</v>
      </c>
      <c r="AF109" s="5">
        <v>75.4</v>
      </c>
    </row>
    <row r="110" spans="1:32" ht="36.75" customHeight="1">
      <c r="A110" s="8" t="s">
        <v>103</v>
      </c>
      <c r="B110" s="7" t="s">
        <v>102</v>
      </c>
      <c r="C110" s="6">
        <v>40</v>
      </c>
      <c r="D110" s="6">
        <v>50</v>
      </c>
      <c r="E110" s="6">
        <v>2.24</v>
      </c>
      <c r="F110" s="6">
        <v>3.07</v>
      </c>
      <c r="G110" s="6"/>
      <c r="H110" s="6"/>
      <c r="I110" s="6">
        <v>0.8</v>
      </c>
      <c r="J110" s="6">
        <v>1.07</v>
      </c>
      <c r="K110" s="6"/>
      <c r="L110" s="6"/>
      <c r="M110" s="6">
        <v>16.7</v>
      </c>
      <c r="N110" s="6">
        <v>20.9</v>
      </c>
      <c r="O110" s="6">
        <v>85.7</v>
      </c>
      <c r="P110" s="5">
        <v>107.2</v>
      </c>
      <c r="Q110" s="5">
        <v>9.2</v>
      </c>
      <c r="R110" s="5">
        <v>13.8</v>
      </c>
      <c r="S110" s="5">
        <v>42.4</v>
      </c>
      <c r="T110" s="5">
        <v>63.6</v>
      </c>
      <c r="U110" s="5">
        <v>10</v>
      </c>
      <c r="V110" s="5">
        <v>15</v>
      </c>
      <c r="W110" s="5">
        <v>1.24</v>
      </c>
      <c r="X110" s="5">
        <v>1.86</v>
      </c>
      <c r="Y110" s="5">
        <v>0.04</v>
      </c>
      <c r="Z110" s="5">
        <v>0.07</v>
      </c>
      <c r="AA110" s="5" t="s">
        <v>53</v>
      </c>
      <c r="AB110" s="5">
        <v>0.05</v>
      </c>
      <c r="AC110" s="5">
        <v>0</v>
      </c>
      <c r="AD110" s="5">
        <v>0</v>
      </c>
      <c r="AE110" s="5">
        <v>1.2</v>
      </c>
      <c r="AF110" s="5">
        <v>1.82</v>
      </c>
    </row>
    <row r="111" spans="1:32" ht="37.5" customHeight="1">
      <c r="A111" s="8">
        <v>371</v>
      </c>
      <c r="B111" s="48" t="s">
        <v>41</v>
      </c>
      <c r="C111" s="6">
        <v>50</v>
      </c>
      <c r="D111" s="6">
        <v>60</v>
      </c>
      <c r="E111" s="6">
        <v>1.9</v>
      </c>
      <c r="F111" s="6">
        <v>2.3</v>
      </c>
      <c r="G111" s="6">
        <v>1.9</v>
      </c>
      <c r="H111" s="6">
        <v>2.3</v>
      </c>
      <c r="I111" s="6">
        <v>5.2</v>
      </c>
      <c r="J111" s="6">
        <v>6.4</v>
      </c>
      <c r="K111" s="6">
        <v>5.2</v>
      </c>
      <c r="L111" s="6">
        <v>6.4</v>
      </c>
      <c r="M111" s="6">
        <v>5.7</v>
      </c>
      <c r="N111" s="6">
        <v>7.2</v>
      </c>
      <c r="O111" s="6">
        <v>78</v>
      </c>
      <c r="P111" s="5">
        <v>92</v>
      </c>
      <c r="Q111" s="5">
        <v>68</v>
      </c>
      <c r="R111" s="5">
        <v>73</v>
      </c>
      <c r="S111" s="5">
        <v>46</v>
      </c>
      <c r="T111" s="5">
        <v>58</v>
      </c>
      <c r="U111" s="5">
        <v>6</v>
      </c>
      <c r="V111" s="5">
        <v>9</v>
      </c>
      <c r="W111" s="5">
        <v>0.2</v>
      </c>
      <c r="X111" s="5">
        <v>0.4</v>
      </c>
      <c r="Y111" s="5">
        <v>0.03</v>
      </c>
      <c r="Z111" s="5">
        <v>0.05</v>
      </c>
      <c r="AA111" s="5">
        <v>0.04</v>
      </c>
      <c r="AB111" s="5">
        <v>0.05</v>
      </c>
      <c r="AC111" s="5">
        <v>0</v>
      </c>
      <c r="AD111" s="5">
        <v>0</v>
      </c>
      <c r="AE111" s="5">
        <v>0.2</v>
      </c>
      <c r="AF111" s="5">
        <v>0.4</v>
      </c>
    </row>
    <row r="112" spans="1:32" ht="30" customHeight="1">
      <c r="A112" s="6">
        <v>45</v>
      </c>
      <c r="B112" s="9" t="s">
        <v>24</v>
      </c>
      <c r="C112" s="3" t="s">
        <v>54</v>
      </c>
      <c r="D112" s="3" t="s">
        <v>55</v>
      </c>
      <c r="E112" s="3">
        <v>0.13</v>
      </c>
      <c r="F112" s="6">
        <v>0.13</v>
      </c>
      <c r="G112" s="6">
        <v>0</v>
      </c>
      <c r="H112" s="6">
        <v>0</v>
      </c>
      <c r="I112" s="6">
        <v>0.02</v>
      </c>
      <c r="J112" s="6">
        <v>0.02</v>
      </c>
      <c r="K112" s="6">
        <v>0.02</v>
      </c>
      <c r="L112" s="6">
        <v>0.02</v>
      </c>
      <c r="M112" s="6">
        <v>15.2</v>
      </c>
      <c r="N112" s="6">
        <v>15.2</v>
      </c>
      <c r="O112" s="6">
        <v>62</v>
      </c>
      <c r="P112" s="5">
        <v>62</v>
      </c>
      <c r="Q112" s="5">
        <v>14.2</v>
      </c>
      <c r="R112" s="5">
        <v>14.2</v>
      </c>
      <c r="S112" s="5">
        <v>4.4</v>
      </c>
      <c r="T112" s="5">
        <v>4.4</v>
      </c>
      <c r="U112" s="5">
        <v>2.4</v>
      </c>
      <c r="V112" s="5">
        <v>2.4</v>
      </c>
      <c r="W112" s="5">
        <v>0.36</v>
      </c>
      <c r="X112" s="5">
        <v>0.36</v>
      </c>
      <c r="Y112" s="10">
        <v>0</v>
      </c>
      <c r="Z112" s="10">
        <v>0</v>
      </c>
      <c r="AA112" s="11">
        <v>0</v>
      </c>
      <c r="AB112" s="10">
        <v>0</v>
      </c>
      <c r="AC112" s="12">
        <v>2.83</v>
      </c>
      <c r="AD112" s="12">
        <v>2.83</v>
      </c>
      <c r="AE112" s="5">
        <v>0.03</v>
      </c>
      <c r="AF112" s="5">
        <v>0.03</v>
      </c>
    </row>
    <row r="113" spans="1:32" ht="42" customHeight="1">
      <c r="A113" s="3"/>
      <c r="B113" s="13" t="s">
        <v>38</v>
      </c>
      <c r="C113" s="14"/>
      <c r="D113" s="14"/>
      <c r="E113" s="14">
        <f aca="true" t="shared" si="14" ref="E113:AF113">SUM(E106:E112)</f>
        <v>24.789999999999996</v>
      </c>
      <c r="F113" s="14">
        <f t="shared" si="14"/>
        <v>33.65</v>
      </c>
      <c r="G113" s="14">
        <f t="shared" si="14"/>
        <v>4.4</v>
      </c>
      <c r="H113" s="14">
        <f t="shared" si="14"/>
        <v>6</v>
      </c>
      <c r="I113" s="18">
        <f t="shared" si="14"/>
        <v>12.709999999999999</v>
      </c>
      <c r="J113" s="18">
        <f t="shared" si="14"/>
        <v>17.25</v>
      </c>
      <c r="K113" s="14">
        <f t="shared" si="14"/>
        <v>7.72</v>
      </c>
      <c r="L113" s="14">
        <f t="shared" si="14"/>
        <v>10.120000000000001</v>
      </c>
      <c r="M113" s="14">
        <f t="shared" si="14"/>
        <v>40.14</v>
      </c>
      <c r="N113" s="14">
        <f t="shared" si="14"/>
        <v>47.34</v>
      </c>
      <c r="O113" s="14">
        <f t="shared" si="14"/>
        <v>532.4000000000001</v>
      </c>
      <c r="P113" s="15">
        <f t="shared" si="14"/>
        <v>684.4000000000001</v>
      </c>
      <c r="Q113" s="15">
        <f t="shared" si="14"/>
        <v>150.6</v>
      </c>
      <c r="R113" s="15">
        <f t="shared" si="14"/>
        <v>169.8</v>
      </c>
      <c r="S113" s="15">
        <f t="shared" si="14"/>
        <v>317.29999999999995</v>
      </c>
      <c r="T113" s="15">
        <f t="shared" si="14"/>
        <v>402.7</v>
      </c>
      <c r="U113" s="15">
        <f t="shared" si="14"/>
        <v>49.21</v>
      </c>
      <c r="V113" s="15">
        <f t="shared" si="14"/>
        <v>71.53</v>
      </c>
      <c r="W113" s="15">
        <f t="shared" si="14"/>
        <v>3.98</v>
      </c>
      <c r="X113" s="15">
        <f t="shared" si="14"/>
        <v>6.210000000000001</v>
      </c>
      <c r="Y113" s="15">
        <f t="shared" si="14"/>
        <v>1.2400000000000002</v>
      </c>
      <c r="Z113" s="15">
        <f t="shared" si="14"/>
        <v>0.39</v>
      </c>
      <c r="AA113" s="15">
        <f t="shared" si="14"/>
        <v>0.23</v>
      </c>
      <c r="AB113" s="15">
        <f t="shared" si="14"/>
        <v>0.3</v>
      </c>
      <c r="AC113" s="15">
        <f t="shared" si="14"/>
        <v>2.89</v>
      </c>
      <c r="AD113" s="15">
        <f t="shared" si="14"/>
        <v>2.83</v>
      </c>
      <c r="AE113" s="15">
        <f t="shared" si="14"/>
        <v>68.638</v>
      </c>
      <c r="AF113" s="15">
        <f t="shared" si="14"/>
        <v>77.655</v>
      </c>
    </row>
    <row r="114" spans="1:32" s="45" customFormat="1" ht="23.25" customHeight="1">
      <c r="A114" s="80" t="s">
        <v>26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</row>
    <row r="115" spans="1:32" ht="12.75" customHeight="1" hidden="1">
      <c r="A115" s="3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43.5" customHeight="1">
      <c r="A116" s="6" t="s">
        <v>92</v>
      </c>
      <c r="B116" s="7" t="s">
        <v>91</v>
      </c>
      <c r="C116" s="6" t="s">
        <v>89</v>
      </c>
      <c r="D116" s="6" t="s">
        <v>90</v>
      </c>
      <c r="E116" s="6">
        <v>5.83</v>
      </c>
      <c r="F116" s="6">
        <v>7.29</v>
      </c>
      <c r="G116" s="6">
        <v>2.5</v>
      </c>
      <c r="H116" s="6">
        <v>2.5</v>
      </c>
      <c r="I116" s="17">
        <v>4.56</v>
      </c>
      <c r="J116" s="17">
        <v>5.7</v>
      </c>
      <c r="K116" s="6">
        <v>1.9</v>
      </c>
      <c r="L116" s="6">
        <v>1.9</v>
      </c>
      <c r="M116" s="6">
        <v>13.59</v>
      </c>
      <c r="N116" s="6">
        <v>16.99</v>
      </c>
      <c r="O116" s="6">
        <v>118.8</v>
      </c>
      <c r="P116" s="5">
        <v>148.5</v>
      </c>
      <c r="Q116" s="5">
        <v>149.8</v>
      </c>
      <c r="R116" s="5">
        <v>149.8</v>
      </c>
      <c r="S116" s="5">
        <v>85.78</v>
      </c>
      <c r="T116" s="5">
        <v>85.78</v>
      </c>
      <c r="U116" s="5">
        <v>13</v>
      </c>
      <c r="V116" s="5">
        <v>13</v>
      </c>
      <c r="W116" s="5">
        <v>1.27</v>
      </c>
      <c r="X116" s="5">
        <v>1.27</v>
      </c>
      <c r="Y116" s="5">
        <v>0.02</v>
      </c>
      <c r="Z116" s="5">
        <v>0.02</v>
      </c>
      <c r="AA116" s="5">
        <v>0.05</v>
      </c>
      <c r="AB116" s="5">
        <v>0.05</v>
      </c>
      <c r="AC116" s="5">
        <v>0.3</v>
      </c>
      <c r="AD116" s="5">
        <v>0.3</v>
      </c>
      <c r="AE116" s="5">
        <v>0.03</v>
      </c>
      <c r="AF116" s="5">
        <v>0.03</v>
      </c>
    </row>
    <row r="117" spans="1:32" ht="43.5" customHeight="1">
      <c r="A117" s="3">
        <v>9</v>
      </c>
      <c r="B117" s="7" t="s">
        <v>125</v>
      </c>
      <c r="C117" s="3">
        <v>200</v>
      </c>
      <c r="D117" s="3">
        <v>250</v>
      </c>
      <c r="E117" s="6">
        <v>4.02</v>
      </c>
      <c r="F117" s="6">
        <v>5.63</v>
      </c>
      <c r="G117" s="6"/>
      <c r="H117" s="6">
        <v>4.07</v>
      </c>
      <c r="I117" s="6">
        <v>6.6</v>
      </c>
      <c r="J117" s="6">
        <v>8.8</v>
      </c>
      <c r="K117" s="6">
        <v>23</v>
      </c>
      <c r="L117" s="6"/>
      <c r="M117" s="6">
        <v>53.6</v>
      </c>
      <c r="N117" s="6">
        <v>72.4</v>
      </c>
      <c r="O117" s="6">
        <v>235.71</v>
      </c>
      <c r="P117" s="5">
        <v>314.28</v>
      </c>
      <c r="Q117" s="5">
        <v>135</v>
      </c>
      <c r="R117" s="5">
        <v>135</v>
      </c>
      <c r="S117" s="5">
        <v>200</v>
      </c>
      <c r="T117" s="5">
        <v>200</v>
      </c>
      <c r="U117" s="5">
        <v>23</v>
      </c>
      <c r="V117" s="5">
        <v>23</v>
      </c>
      <c r="W117" s="5">
        <v>0.4</v>
      </c>
      <c r="X117" s="5">
        <v>0.4</v>
      </c>
      <c r="Y117" s="5">
        <v>0.03</v>
      </c>
      <c r="Z117" s="5">
        <v>0.03</v>
      </c>
      <c r="AA117" s="5">
        <v>0.3</v>
      </c>
      <c r="AB117" s="5">
        <v>0.3</v>
      </c>
      <c r="AC117" s="5">
        <v>0.5</v>
      </c>
      <c r="AD117" s="5">
        <v>0.5</v>
      </c>
      <c r="AE117" s="5" t="s">
        <v>30</v>
      </c>
      <c r="AF117" s="5">
        <v>1.5</v>
      </c>
    </row>
    <row r="118" spans="1:32" ht="42.75" customHeight="1">
      <c r="A118" s="8" t="s">
        <v>103</v>
      </c>
      <c r="B118" s="7" t="s">
        <v>102</v>
      </c>
      <c r="C118" s="6">
        <v>40</v>
      </c>
      <c r="D118" s="6">
        <v>50</v>
      </c>
      <c r="E118" s="6">
        <v>2.24</v>
      </c>
      <c r="F118" s="6">
        <v>3.07</v>
      </c>
      <c r="G118" s="6"/>
      <c r="H118" s="6"/>
      <c r="I118" s="6">
        <v>0.8</v>
      </c>
      <c r="J118" s="6">
        <v>1.07</v>
      </c>
      <c r="K118" s="6"/>
      <c r="L118" s="6"/>
      <c r="M118" s="6">
        <v>16.7</v>
      </c>
      <c r="N118" s="6">
        <v>20.9</v>
      </c>
      <c r="O118" s="6">
        <v>85.7</v>
      </c>
      <c r="P118" s="5">
        <v>107.2</v>
      </c>
      <c r="Q118" s="5">
        <v>9.2</v>
      </c>
      <c r="R118" s="5">
        <v>13.8</v>
      </c>
      <c r="S118" s="5">
        <v>42.4</v>
      </c>
      <c r="T118" s="5">
        <v>63.6</v>
      </c>
      <c r="U118" s="5">
        <v>10</v>
      </c>
      <c r="V118" s="5">
        <v>15</v>
      </c>
      <c r="W118" s="5">
        <v>1.24</v>
      </c>
      <c r="X118" s="5">
        <v>1.86</v>
      </c>
      <c r="Y118" s="5">
        <v>0.04</v>
      </c>
      <c r="Z118" s="5">
        <v>0.07</v>
      </c>
      <c r="AA118" s="5">
        <v>0.04</v>
      </c>
      <c r="AB118" s="5">
        <v>0.05</v>
      </c>
      <c r="AC118" s="5">
        <v>0</v>
      </c>
      <c r="AD118" s="5">
        <v>0</v>
      </c>
      <c r="AE118" s="5">
        <v>1.2</v>
      </c>
      <c r="AF118" s="5">
        <v>1.82</v>
      </c>
    </row>
    <row r="119" spans="1:32" ht="36.75" customHeight="1" hidden="1">
      <c r="A119" s="3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36.75" customHeight="1">
      <c r="A120" s="6" t="s">
        <v>98</v>
      </c>
      <c r="B120" s="7" t="s">
        <v>47</v>
      </c>
      <c r="C120" s="6">
        <v>200</v>
      </c>
      <c r="D120" s="6">
        <v>200</v>
      </c>
      <c r="E120" s="6">
        <v>1.8</v>
      </c>
      <c r="F120" s="6">
        <v>1.8</v>
      </c>
      <c r="G120" s="6">
        <v>0</v>
      </c>
      <c r="H120" s="6">
        <v>0</v>
      </c>
      <c r="I120" s="6">
        <v>0.4</v>
      </c>
      <c r="J120" s="6">
        <v>0.4</v>
      </c>
      <c r="K120" s="6">
        <v>0.3</v>
      </c>
      <c r="L120" s="6">
        <v>0.3</v>
      </c>
      <c r="M120" s="6">
        <v>16.2</v>
      </c>
      <c r="N120" s="6">
        <v>16.2</v>
      </c>
      <c r="O120" s="6">
        <v>77.52</v>
      </c>
      <c r="P120" s="5">
        <v>77.52</v>
      </c>
      <c r="Q120" s="5">
        <v>51</v>
      </c>
      <c r="R120" s="5">
        <v>51</v>
      </c>
      <c r="S120" s="5">
        <v>35</v>
      </c>
      <c r="T120" s="5">
        <v>35</v>
      </c>
      <c r="U120" s="5">
        <v>20</v>
      </c>
      <c r="V120" s="5">
        <v>20</v>
      </c>
      <c r="W120" s="5">
        <v>0.5</v>
      </c>
      <c r="X120" s="5">
        <v>0.5</v>
      </c>
      <c r="Y120" s="5">
        <v>0.06</v>
      </c>
      <c r="Z120" s="5">
        <v>0.06</v>
      </c>
      <c r="AA120" s="5">
        <v>0.02</v>
      </c>
      <c r="AB120" s="5">
        <v>0.02</v>
      </c>
      <c r="AC120" s="5">
        <v>90</v>
      </c>
      <c r="AD120" s="5">
        <v>90</v>
      </c>
      <c r="AE120" s="5">
        <v>0.3</v>
      </c>
      <c r="AF120" s="5">
        <v>0.3</v>
      </c>
    </row>
    <row r="121" spans="1:32" ht="41.25" customHeight="1">
      <c r="A121" s="6">
        <v>44</v>
      </c>
      <c r="B121" s="7" t="s">
        <v>56</v>
      </c>
      <c r="C121" s="6">
        <v>200</v>
      </c>
      <c r="D121" s="6">
        <v>200</v>
      </c>
      <c r="E121" s="6">
        <v>2</v>
      </c>
      <c r="F121" s="6">
        <v>2.3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6.6</v>
      </c>
      <c r="N121" s="6">
        <v>6.6</v>
      </c>
      <c r="O121" s="6">
        <v>36</v>
      </c>
      <c r="P121" s="5">
        <v>36</v>
      </c>
      <c r="Q121" s="5">
        <v>26</v>
      </c>
      <c r="R121" s="5">
        <v>26</v>
      </c>
      <c r="S121" s="5">
        <v>64</v>
      </c>
      <c r="T121" s="5">
        <v>64</v>
      </c>
      <c r="U121" s="5">
        <v>13</v>
      </c>
      <c r="V121" s="5">
        <v>13</v>
      </c>
      <c r="W121" s="5">
        <v>0.6</v>
      </c>
      <c r="X121" s="5">
        <v>0.6</v>
      </c>
      <c r="Y121" s="5">
        <v>0</v>
      </c>
      <c r="Z121" s="5">
        <v>0</v>
      </c>
      <c r="AA121" s="5">
        <v>0.06</v>
      </c>
      <c r="AB121" s="5">
        <v>0.06</v>
      </c>
      <c r="AC121" s="5">
        <v>17</v>
      </c>
      <c r="AD121" s="5">
        <v>17</v>
      </c>
      <c r="AE121" s="5">
        <v>0.1</v>
      </c>
      <c r="AF121" s="5">
        <v>0.1</v>
      </c>
    </row>
    <row r="122" spans="1:32" ht="24.75" customHeight="1">
      <c r="A122" s="6"/>
      <c r="B122" s="13" t="s">
        <v>39</v>
      </c>
      <c r="C122" s="14"/>
      <c r="D122" s="14"/>
      <c r="E122" s="14">
        <f>SUM(E115:E121)</f>
        <v>15.89</v>
      </c>
      <c r="F122" s="18">
        <f>SUM(F115:F121)</f>
        <v>20.09</v>
      </c>
      <c r="G122" s="14">
        <f>SUM(G115:G121)</f>
        <v>2.5</v>
      </c>
      <c r="H122" s="14">
        <f>SUM(H115:H121)</f>
        <v>6.57</v>
      </c>
      <c r="I122" s="14">
        <f aca="true" t="shared" si="15" ref="I122:AF122">I115+I116+I117+I118+I119+I121</f>
        <v>11.96</v>
      </c>
      <c r="J122" s="14">
        <f t="shared" si="15"/>
        <v>15.57</v>
      </c>
      <c r="K122" s="14">
        <f t="shared" si="15"/>
        <v>24.9</v>
      </c>
      <c r="L122" s="14">
        <f t="shared" si="15"/>
        <v>1.9</v>
      </c>
      <c r="M122" s="14">
        <f t="shared" si="15"/>
        <v>90.49</v>
      </c>
      <c r="N122" s="14">
        <f t="shared" si="15"/>
        <v>116.88999999999999</v>
      </c>
      <c r="O122" s="14">
        <f t="shared" si="15"/>
        <v>476.21</v>
      </c>
      <c r="P122" s="15">
        <f t="shared" si="15"/>
        <v>605.98</v>
      </c>
      <c r="Q122" s="15">
        <f t="shared" si="15"/>
        <v>320</v>
      </c>
      <c r="R122" s="15">
        <f t="shared" si="15"/>
        <v>324.6</v>
      </c>
      <c r="S122" s="15">
        <f t="shared" si="15"/>
        <v>392.17999999999995</v>
      </c>
      <c r="T122" s="15">
        <f t="shared" si="15"/>
        <v>413.38</v>
      </c>
      <c r="U122" s="15">
        <f t="shared" si="15"/>
        <v>59</v>
      </c>
      <c r="V122" s="15">
        <f t="shared" si="15"/>
        <v>64</v>
      </c>
      <c r="W122" s="15">
        <f t="shared" si="15"/>
        <v>3.5100000000000002</v>
      </c>
      <c r="X122" s="15">
        <f t="shared" si="15"/>
        <v>4.13</v>
      </c>
      <c r="Y122" s="15">
        <f t="shared" si="15"/>
        <v>0.09</v>
      </c>
      <c r="Z122" s="15">
        <f t="shared" si="15"/>
        <v>0.12000000000000001</v>
      </c>
      <c r="AA122" s="15">
        <f t="shared" si="15"/>
        <v>0.44999999999999996</v>
      </c>
      <c r="AB122" s="15">
        <f t="shared" si="15"/>
        <v>0.45999999999999996</v>
      </c>
      <c r="AC122" s="15">
        <f t="shared" si="15"/>
        <v>17.8</v>
      </c>
      <c r="AD122" s="15">
        <f t="shared" si="15"/>
        <v>17.8</v>
      </c>
      <c r="AE122" s="15" t="e">
        <f t="shared" si="15"/>
        <v>#VALUE!</v>
      </c>
      <c r="AF122" s="15">
        <f t="shared" si="15"/>
        <v>3.45</v>
      </c>
    </row>
    <row r="123" spans="1:32" ht="24.75" customHeight="1">
      <c r="A123" s="6"/>
      <c r="B123" s="13" t="s">
        <v>42</v>
      </c>
      <c r="C123" s="14"/>
      <c r="D123" s="14"/>
      <c r="E123" s="14">
        <f aca="true" t="shared" si="16" ref="E123:AF123">E113+E122</f>
        <v>40.67999999999999</v>
      </c>
      <c r="F123" s="14">
        <f t="shared" si="16"/>
        <v>53.739999999999995</v>
      </c>
      <c r="G123" s="14">
        <f t="shared" si="16"/>
        <v>6.9</v>
      </c>
      <c r="H123" s="14">
        <f t="shared" si="16"/>
        <v>12.57</v>
      </c>
      <c r="I123" s="14">
        <f t="shared" si="16"/>
        <v>24.67</v>
      </c>
      <c r="J123" s="14">
        <f t="shared" si="16"/>
        <v>32.82</v>
      </c>
      <c r="K123" s="14">
        <f t="shared" si="16"/>
        <v>32.62</v>
      </c>
      <c r="L123" s="14">
        <f t="shared" si="16"/>
        <v>12.020000000000001</v>
      </c>
      <c r="M123" s="14">
        <f t="shared" si="16"/>
        <v>130.63</v>
      </c>
      <c r="N123" s="14">
        <f t="shared" si="16"/>
        <v>164.23</v>
      </c>
      <c r="O123" s="14">
        <f t="shared" si="16"/>
        <v>1008.6100000000001</v>
      </c>
      <c r="P123" s="15">
        <f t="shared" si="16"/>
        <v>1290.38</v>
      </c>
      <c r="Q123" s="15">
        <f t="shared" si="16"/>
        <v>470.6</v>
      </c>
      <c r="R123" s="15">
        <f t="shared" si="16"/>
        <v>494.40000000000003</v>
      </c>
      <c r="S123" s="15">
        <f t="shared" si="16"/>
        <v>709.4799999999999</v>
      </c>
      <c r="T123" s="15">
        <f t="shared" si="16"/>
        <v>816.0799999999999</v>
      </c>
      <c r="U123" s="15">
        <f t="shared" si="16"/>
        <v>108.21000000000001</v>
      </c>
      <c r="V123" s="15">
        <f t="shared" si="16"/>
        <v>135.53</v>
      </c>
      <c r="W123" s="15">
        <f t="shared" si="16"/>
        <v>7.49</v>
      </c>
      <c r="X123" s="15">
        <f t="shared" si="16"/>
        <v>10.34</v>
      </c>
      <c r="Y123" s="15">
        <f t="shared" si="16"/>
        <v>1.3300000000000003</v>
      </c>
      <c r="Z123" s="15">
        <f t="shared" si="16"/>
        <v>0.51</v>
      </c>
      <c r="AA123" s="15">
        <f t="shared" si="16"/>
        <v>0.6799999999999999</v>
      </c>
      <c r="AB123" s="15">
        <f t="shared" si="16"/>
        <v>0.76</v>
      </c>
      <c r="AC123" s="15">
        <f t="shared" si="16"/>
        <v>20.69</v>
      </c>
      <c r="AD123" s="15">
        <f t="shared" si="16"/>
        <v>20.630000000000003</v>
      </c>
      <c r="AE123" s="15" t="e">
        <f t="shared" si="16"/>
        <v>#VALUE!</v>
      </c>
      <c r="AF123" s="15">
        <f t="shared" si="16"/>
        <v>81.105</v>
      </c>
    </row>
    <row r="124" spans="1:32" ht="114.75" customHeight="1">
      <c r="A124" s="32"/>
      <c r="B124" s="47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8"/>
    </row>
    <row r="125" spans="1:32" ht="37.5" customHeight="1">
      <c r="A125" s="81" t="s">
        <v>58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</row>
    <row r="126" spans="1:32" ht="35.25" customHeight="1">
      <c r="A126" s="87" t="s">
        <v>0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</row>
    <row r="127" spans="1:32" ht="36.75" customHeight="1">
      <c r="A127" s="84" t="s">
        <v>1</v>
      </c>
      <c r="B127" s="88" t="s">
        <v>2</v>
      </c>
      <c r="C127" s="97" t="s">
        <v>3</v>
      </c>
      <c r="D127" s="97"/>
      <c r="E127" s="84" t="s">
        <v>4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 t="s">
        <v>43</v>
      </c>
      <c r="P127" s="84"/>
      <c r="Q127" s="88" t="s">
        <v>6</v>
      </c>
      <c r="R127" s="88"/>
      <c r="S127" s="88"/>
      <c r="T127" s="88"/>
      <c r="U127" s="88"/>
      <c r="V127" s="88"/>
      <c r="W127" s="88"/>
      <c r="X127" s="88"/>
      <c r="Y127" s="82" t="s">
        <v>7</v>
      </c>
      <c r="Z127" s="82"/>
      <c r="AA127" s="82"/>
      <c r="AB127" s="82"/>
      <c r="AC127" s="82"/>
      <c r="AD127" s="82"/>
      <c r="AE127" s="82"/>
      <c r="AF127" s="82"/>
    </row>
    <row r="128" spans="1:32" ht="20.25" customHeight="1">
      <c r="A128" s="84"/>
      <c r="B128" s="88"/>
      <c r="C128" s="84" t="s">
        <v>68</v>
      </c>
      <c r="D128" s="84" t="s">
        <v>69</v>
      </c>
      <c r="E128" s="83" t="s">
        <v>8</v>
      </c>
      <c r="F128" s="83"/>
      <c r="G128" s="83"/>
      <c r="H128" s="83"/>
      <c r="I128" s="83" t="s">
        <v>9</v>
      </c>
      <c r="J128" s="83"/>
      <c r="K128" s="83"/>
      <c r="L128" s="83"/>
      <c r="M128" s="84" t="s">
        <v>10</v>
      </c>
      <c r="N128" s="84"/>
      <c r="O128" s="84"/>
      <c r="P128" s="84"/>
      <c r="Q128" s="82" t="s">
        <v>11</v>
      </c>
      <c r="R128" s="82"/>
      <c r="S128" s="82" t="s">
        <v>12</v>
      </c>
      <c r="T128" s="82"/>
      <c r="U128" s="82" t="s">
        <v>13</v>
      </c>
      <c r="V128" s="82"/>
      <c r="W128" s="82" t="s">
        <v>14</v>
      </c>
      <c r="X128" s="82"/>
      <c r="Y128" s="82" t="s">
        <v>15</v>
      </c>
      <c r="Z128" s="82"/>
      <c r="AA128" s="82" t="s">
        <v>16</v>
      </c>
      <c r="AB128" s="82"/>
      <c r="AC128" s="82" t="s">
        <v>17</v>
      </c>
      <c r="AD128" s="82"/>
      <c r="AE128" s="82" t="s">
        <v>18</v>
      </c>
      <c r="AF128" s="82"/>
    </row>
    <row r="129" spans="1:32" ht="24.75" customHeight="1">
      <c r="A129" s="84"/>
      <c r="B129" s="88"/>
      <c r="C129" s="84"/>
      <c r="D129" s="84"/>
      <c r="E129" s="83" t="s">
        <v>19</v>
      </c>
      <c r="F129" s="83"/>
      <c r="G129" s="84" t="s">
        <v>20</v>
      </c>
      <c r="H129" s="84"/>
      <c r="I129" s="83" t="s">
        <v>19</v>
      </c>
      <c r="J129" s="83"/>
      <c r="K129" s="84" t="s">
        <v>21</v>
      </c>
      <c r="L129" s="84"/>
      <c r="M129" s="84"/>
      <c r="N129" s="84"/>
      <c r="O129" s="84"/>
      <c r="P129" s="84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</row>
    <row r="130" spans="1:32" ht="38.25" customHeight="1">
      <c r="A130" s="84"/>
      <c r="B130" s="88"/>
      <c r="C130" s="84"/>
      <c r="D130" s="84"/>
      <c r="E130" s="3" t="s">
        <v>66</v>
      </c>
      <c r="F130" s="3" t="s">
        <v>67</v>
      </c>
      <c r="G130" s="3" t="s">
        <v>22</v>
      </c>
      <c r="H130" s="3" t="s">
        <v>23</v>
      </c>
      <c r="I130" s="3" t="s">
        <v>66</v>
      </c>
      <c r="J130" s="3" t="s">
        <v>67</v>
      </c>
      <c r="K130" s="3" t="s">
        <v>22</v>
      </c>
      <c r="L130" s="3" t="s">
        <v>23</v>
      </c>
      <c r="M130" s="3" t="s">
        <v>66</v>
      </c>
      <c r="N130" s="3" t="s">
        <v>67</v>
      </c>
      <c r="O130" s="3" t="s">
        <v>66</v>
      </c>
      <c r="P130" s="4" t="s">
        <v>67</v>
      </c>
      <c r="Q130" s="4" t="s">
        <v>66</v>
      </c>
      <c r="R130" s="4" t="s">
        <v>67</v>
      </c>
      <c r="S130" s="4" t="s">
        <v>66</v>
      </c>
      <c r="T130" s="4" t="s">
        <v>67</v>
      </c>
      <c r="U130" s="4" t="s">
        <v>66</v>
      </c>
      <c r="V130" s="4" t="s">
        <v>67</v>
      </c>
      <c r="W130" s="4" t="s">
        <v>66</v>
      </c>
      <c r="X130" s="4" t="s">
        <v>67</v>
      </c>
      <c r="Y130" s="4" t="s">
        <v>66</v>
      </c>
      <c r="Z130" s="4" t="s">
        <v>67</v>
      </c>
      <c r="AA130" s="4" t="s">
        <v>66</v>
      </c>
      <c r="AB130" s="4" t="s">
        <v>67</v>
      </c>
      <c r="AC130" s="4" t="s">
        <v>66</v>
      </c>
      <c r="AD130" s="4" t="s">
        <v>67</v>
      </c>
      <c r="AE130" s="4" t="s">
        <v>66</v>
      </c>
      <c r="AF130" s="4" t="s">
        <v>67</v>
      </c>
    </row>
    <row r="131" spans="1:32" ht="45" customHeight="1">
      <c r="A131" s="6" t="s">
        <v>104</v>
      </c>
      <c r="B131" s="7" t="s">
        <v>101</v>
      </c>
      <c r="C131" s="6">
        <v>40</v>
      </c>
      <c r="D131" s="6">
        <v>60</v>
      </c>
      <c r="E131" s="6">
        <v>2.6</v>
      </c>
      <c r="F131" s="6">
        <v>3.96</v>
      </c>
      <c r="G131" s="6"/>
      <c r="H131" s="6"/>
      <c r="I131" s="6">
        <v>0.48</v>
      </c>
      <c r="J131" s="6">
        <v>0.72</v>
      </c>
      <c r="K131" s="6"/>
      <c r="L131" s="6"/>
      <c r="M131" s="6">
        <v>1.05</v>
      </c>
      <c r="N131" s="6">
        <v>1.38</v>
      </c>
      <c r="O131" s="6">
        <v>72.4</v>
      </c>
      <c r="P131" s="5">
        <v>108.6</v>
      </c>
      <c r="Q131" s="5">
        <v>14</v>
      </c>
      <c r="R131" s="5">
        <v>21</v>
      </c>
      <c r="S131" s="5">
        <v>10</v>
      </c>
      <c r="T131" s="5">
        <v>12</v>
      </c>
      <c r="U131" s="5">
        <v>0.31</v>
      </c>
      <c r="V131" s="5">
        <v>0.63</v>
      </c>
      <c r="W131" s="5">
        <v>0.08</v>
      </c>
      <c r="X131" s="5">
        <v>1.12</v>
      </c>
      <c r="Y131" s="5">
        <v>0.02</v>
      </c>
      <c r="Z131" s="5">
        <v>0.04</v>
      </c>
      <c r="AA131" s="5">
        <v>0.07</v>
      </c>
      <c r="AB131" s="5">
        <v>0.1</v>
      </c>
      <c r="AC131" s="5">
        <v>0</v>
      </c>
      <c r="AD131" s="5">
        <v>0</v>
      </c>
      <c r="AE131" s="5">
        <v>67.2</v>
      </c>
      <c r="AF131" s="5">
        <v>75.4</v>
      </c>
    </row>
    <row r="132" spans="1:32" ht="39.75" customHeight="1">
      <c r="A132" s="8" t="s">
        <v>103</v>
      </c>
      <c r="B132" s="7" t="s">
        <v>102</v>
      </c>
      <c r="C132" s="6">
        <v>40</v>
      </c>
      <c r="D132" s="6">
        <v>50</v>
      </c>
      <c r="E132" s="6">
        <v>2.24</v>
      </c>
      <c r="F132" s="6">
        <v>3.07</v>
      </c>
      <c r="G132" s="6"/>
      <c r="H132" s="6"/>
      <c r="I132" s="6">
        <v>0.8</v>
      </c>
      <c r="J132" s="6">
        <v>1.07</v>
      </c>
      <c r="K132" s="6"/>
      <c r="L132" s="6"/>
      <c r="M132" s="6">
        <v>16.7</v>
      </c>
      <c r="N132" s="6">
        <v>20.9</v>
      </c>
      <c r="O132" s="6">
        <v>85.7</v>
      </c>
      <c r="P132" s="5">
        <v>107.2</v>
      </c>
      <c r="Q132" s="5">
        <v>9.2</v>
      </c>
      <c r="R132" s="5">
        <v>13.8</v>
      </c>
      <c r="S132" s="5">
        <v>42.4</v>
      </c>
      <c r="T132" s="5">
        <v>63.6</v>
      </c>
      <c r="U132" s="5">
        <v>10</v>
      </c>
      <c r="V132" s="5">
        <v>15</v>
      </c>
      <c r="W132" s="5">
        <v>1.24</v>
      </c>
      <c r="X132" s="5">
        <v>1.86</v>
      </c>
      <c r="Y132" s="5">
        <v>0.04</v>
      </c>
      <c r="Z132" s="5">
        <v>0.07</v>
      </c>
      <c r="AA132" s="5" t="s">
        <v>53</v>
      </c>
      <c r="AB132" s="5">
        <v>0.05</v>
      </c>
      <c r="AC132" s="5">
        <v>0</v>
      </c>
      <c r="AD132" s="5">
        <v>0</v>
      </c>
      <c r="AE132" s="5">
        <v>1.2</v>
      </c>
      <c r="AF132" s="5">
        <v>1.82</v>
      </c>
    </row>
    <row r="133" spans="1:32" ht="48" customHeight="1">
      <c r="A133" s="6">
        <v>35</v>
      </c>
      <c r="B133" s="7" t="s">
        <v>114</v>
      </c>
      <c r="C133" s="6">
        <v>210</v>
      </c>
      <c r="D133" s="6">
        <v>260</v>
      </c>
      <c r="E133" s="21">
        <v>20.3</v>
      </c>
      <c r="F133" s="21">
        <v>25.38</v>
      </c>
      <c r="G133" s="21">
        <v>14.17</v>
      </c>
      <c r="H133" s="21">
        <v>17.74</v>
      </c>
      <c r="I133" s="21">
        <v>17</v>
      </c>
      <c r="J133" s="21">
        <v>21.25</v>
      </c>
      <c r="K133" s="21">
        <v>0.49</v>
      </c>
      <c r="L133" s="21">
        <v>0.67</v>
      </c>
      <c r="M133" s="21">
        <v>35.69</v>
      </c>
      <c r="N133" s="21">
        <v>44.61</v>
      </c>
      <c r="O133" s="21">
        <v>377</v>
      </c>
      <c r="P133" s="22">
        <v>471.25</v>
      </c>
      <c r="Q133" s="22">
        <v>28.5</v>
      </c>
      <c r="R133" s="22">
        <v>35.59</v>
      </c>
      <c r="S133" s="21">
        <v>135.2</v>
      </c>
      <c r="T133" s="21">
        <v>155.3</v>
      </c>
      <c r="U133" s="22">
        <v>14.4</v>
      </c>
      <c r="V133" s="22">
        <v>14.4</v>
      </c>
      <c r="W133" s="22">
        <v>1.5</v>
      </c>
      <c r="X133" s="22">
        <v>1.9</v>
      </c>
      <c r="Y133" s="22">
        <v>0.06</v>
      </c>
      <c r="Z133" s="22">
        <v>0.07</v>
      </c>
      <c r="AA133" s="22">
        <v>0.01</v>
      </c>
      <c r="AB133" s="22">
        <v>0.02</v>
      </c>
      <c r="AC133" s="22">
        <v>1.5</v>
      </c>
      <c r="AD133" s="22">
        <v>1.67</v>
      </c>
      <c r="AE133" s="22">
        <v>1.6</v>
      </c>
      <c r="AF133" s="22">
        <v>1.93</v>
      </c>
    </row>
    <row r="134" spans="1:32" ht="48.75" customHeight="1">
      <c r="A134" s="23"/>
      <c r="B134" s="24"/>
      <c r="C134" s="25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7"/>
      <c r="Q134" s="27"/>
      <c r="R134" s="27"/>
      <c r="S134" s="26"/>
      <c r="T134" s="26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ht="39" customHeight="1">
      <c r="A135" s="6" t="s">
        <v>85</v>
      </c>
      <c r="B135" s="7" t="s">
        <v>56</v>
      </c>
      <c r="C135" s="6">
        <v>200</v>
      </c>
      <c r="D135" s="6">
        <v>200</v>
      </c>
      <c r="E135" s="6">
        <v>8.9</v>
      </c>
      <c r="F135" s="6">
        <v>8.9</v>
      </c>
      <c r="G135" s="6">
        <v>0</v>
      </c>
      <c r="H135" s="6">
        <v>0</v>
      </c>
      <c r="I135" s="6">
        <v>3.06</v>
      </c>
      <c r="J135" s="6">
        <v>3.06</v>
      </c>
      <c r="K135" s="6">
        <v>0</v>
      </c>
      <c r="L135" s="6">
        <v>0</v>
      </c>
      <c r="M135" s="6">
        <v>26</v>
      </c>
      <c r="N135" s="6">
        <v>26</v>
      </c>
      <c r="O135" s="6">
        <v>58</v>
      </c>
      <c r="P135" s="5">
        <v>58</v>
      </c>
      <c r="Q135" s="5">
        <v>26</v>
      </c>
      <c r="R135" s="5">
        <v>26</v>
      </c>
      <c r="S135" s="5">
        <v>64</v>
      </c>
      <c r="T135" s="5">
        <v>64</v>
      </c>
      <c r="U135" s="5">
        <v>13</v>
      </c>
      <c r="V135" s="5">
        <v>13</v>
      </c>
      <c r="W135" s="5">
        <v>0.6</v>
      </c>
      <c r="X135" s="5">
        <v>0.6</v>
      </c>
      <c r="Y135" s="5">
        <v>0</v>
      </c>
      <c r="Z135" s="5">
        <v>0</v>
      </c>
      <c r="AA135" s="5">
        <v>0.06</v>
      </c>
      <c r="AB135" s="5">
        <v>0.06</v>
      </c>
      <c r="AC135" s="5">
        <v>17</v>
      </c>
      <c r="AD135" s="5">
        <v>17</v>
      </c>
      <c r="AE135" s="5">
        <v>0.1</v>
      </c>
      <c r="AF135" s="5">
        <v>0.1</v>
      </c>
    </row>
    <row r="136" spans="1:32" ht="37.5" customHeight="1">
      <c r="A136" s="6">
        <v>8</v>
      </c>
      <c r="B136" s="16" t="s">
        <v>27</v>
      </c>
      <c r="C136" s="6">
        <v>200</v>
      </c>
      <c r="D136" s="6">
        <v>200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20.2</v>
      </c>
      <c r="N136" s="6">
        <v>20.2</v>
      </c>
      <c r="O136" s="6">
        <v>92</v>
      </c>
      <c r="P136" s="5">
        <v>92</v>
      </c>
      <c r="Q136" s="5">
        <v>14</v>
      </c>
      <c r="R136" s="5">
        <v>14</v>
      </c>
      <c r="S136" s="5">
        <v>14</v>
      </c>
      <c r="T136" s="5">
        <v>14</v>
      </c>
      <c r="U136" s="5">
        <v>8</v>
      </c>
      <c r="V136" s="5">
        <v>8</v>
      </c>
      <c r="W136" s="5">
        <v>2.8</v>
      </c>
      <c r="X136" s="5">
        <v>2.8</v>
      </c>
      <c r="Y136" s="5">
        <v>0.022</v>
      </c>
      <c r="Z136" s="5">
        <v>0.022</v>
      </c>
      <c r="AA136" s="5">
        <v>0.022</v>
      </c>
      <c r="AB136" s="5">
        <v>0.022</v>
      </c>
      <c r="AC136" s="5">
        <v>4</v>
      </c>
      <c r="AD136" s="5">
        <v>4</v>
      </c>
      <c r="AE136" s="5">
        <v>0.2</v>
      </c>
      <c r="AF136" s="5">
        <v>0.2</v>
      </c>
    </row>
    <row r="137" spans="1:32" ht="32.25" customHeight="1">
      <c r="A137" s="6"/>
      <c r="B137" s="13" t="s">
        <v>25</v>
      </c>
      <c r="C137" s="6"/>
      <c r="D137" s="6"/>
      <c r="E137" s="14">
        <f aca="true" t="shared" si="17" ref="E137:AF137">SUM(E131:E136)</f>
        <v>34.04</v>
      </c>
      <c r="F137" s="14">
        <f t="shared" si="17"/>
        <v>41.309999999999995</v>
      </c>
      <c r="G137" s="14">
        <f t="shared" si="17"/>
        <v>14.17</v>
      </c>
      <c r="H137" s="14">
        <f t="shared" si="17"/>
        <v>17.74</v>
      </c>
      <c r="I137" s="14">
        <f t="shared" si="17"/>
        <v>21.34</v>
      </c>
      <c r="J137" s="14">
        <f t="shared" si="17"/>
        <v>26.099999999999998</v>
      </c>
      <c r="K137" s="14">
        <f t="shared" si="17"/>
        <v>0.49</v>
      </c>
      <c r="L137" s="14">
        <f t="shared" si="17"/>
        <v>0.67</v>
      </c>
      <c r="M137" s="14">
        <f t="shared" si="17"/>
        <v>99.64</v>
      </c>
      <c r="N137" s="14">
        <f t="shared" si="17"/>
        <v>113.09</v>
      </c>
      <c r="O137" s="14">
        <f t="shared" si="17"/>
        <v>685.1</v>
      </c>
      <c r="P137" s="15">
        <f t="shared" si="17"/>
        <v>837.05</v>
      </c>
      <c r="Q137" s="15">
        <f t="shared" si="17"/>
        <v>91.7</v>
      </c>
      <c r="R137" s="15">
        <f t="shared" si="17"/>
        <v>110.39</v>
      </c>
      <c r="S137" s="15">
        <f t="shared" si="17"/>
        <v>265.6</v>
      </c>
      <c r="T137" s="15">
        <f t="shared" si="17"/>
        <v>308.9</v>
      </c>
      <c r="U137" s="15">
        <f t="shared" si="17"/>
        <v>45.71</v>
      </c>
      <c r="V137" s="15">
        <f t="shared" si="17"/>
        <v>51.03</v>
      </c>
      <c r="W137" s="15">
        <f t="shared" si="17"/>
        <v>6.220000000000001</v>
      </c>
      <c r="X137" s="15">
        <f t="shared" si="17"/>
        <v>8.280000000000001</v>
      </c>
      <c r="Y137" s="15">
        <f t="shared" si="17"/>
        <v>0.142</v>
      </c>
      <c r="Z137" s="15">
        <f t="shared" si="17"/>
        <v>0.202</v>
      </c>
      <c r="AA137" s="15">
        <f t="shared" si="17"/>
        <v>0.162</v>
      </c>
      <c r="AB137" s="15">
        <f t="shared" si="17"/>
        <v>0.252</v>
      </c>
      <c r="AC137" s="15">
        <f t="shared" si="17"/>
        <v>22.5</v>
      </c>
      <c r="AD137" s="15">
        <f t="shared" si="17"/>
        <v>22.67</v>
      </c>
      <c r="AE137" s="15">
        <f t="shared" si="17"/>
        <v>70.3</v>
      </c>
      <c r="AF137" s="15">
        <f t="shared" si="17"/>
        <v>79.45</v>
      </c>
    </row>
    <row r="138" spans="1:32" s="45" customFormat="1" ht="28.5" customHeight="1">
      <c r="A138" s="87" t="s">
        <v>26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</row>
    <row r="139" spans="1:32" ht="60" customHeight="1">
      <c r="A139" s="6">
        <v>31</v>
      </c>
      <c r="B139" s="7" t="s">
        <v>44</v>
      </c>
      <c r="C139" s="6">
        <v>250</v>
      </c>
      <c r="D139" s="6">
        <v>300</v>
      </c>
      <c r="E139" s="6">
        <v>4.5</v>
      </c>
      <c r="F139" s="6">
        <v>5.3</v>
      </c>
      <c r="G139" s="6">
        <v>2.7</v>
      </c>
      <c r="H139" s="6">
        <v>3.2</v>
      </c>
      <c r="I139" s="6">
        <v>5.7</v>
      </c>
      <c r="J139" s="6">
        <v>6.8</v>
      </c>
      <c r="K139" s="6">
        <v>0.9</v>
      </c>
      <c r="L139" s="6">
        <v>1.1</v>
      </c>
      <c r="M139" s="6">
        <v>14.9</v>
      </c>
      <c r="N139" s="6">
        <v>17.9</v>
      </c>
      <c r="O139" s="6">
        <v>132</v>
      </c>
      <c r="P139" s="5">
        <v>158.4</v>
      </c>
      <c r="Q139" s="5">
        <v>30</v>
      </c>
      <c r="R139" s="5">
        <v>34.7</v>
      </c>
      <c r="S139" s="5">
        <v>44.5</v>
      </c>
      <c r="T139" s="5">
        <v>52.2</v>
      </c>
      <c r="U139" s="5">
        <v>10</v>
      </c>
      <c r="V139" s="5">
        <v>20</v>
      </c>
      <c r="W139" s="5">
        <v>0.6</v>
      </c>
      <c r="X139" s="5">
        <v>0.8</v>
      </c>
      <c r="Y139" s="5">
        <v>0.12</v>
      </c>
      <c r="Z139" s="5">
        <v>0.15</v>
      </c>
      <c r="AA139" s="5">
        <v>0.05</v>
      </c>
      <c r="AB139" s="5">
        <v>0.1</v>
      </c>
      <c r="AC139" s="5">
        <v>7</v>
      </c>
      <c r="AD139" s="5">
        <v>9</v>
      </c>
      <c r="AE139" s="5">
        <v>2.1</v>
      </c>
      <c r="AF139" s="5">
        <v>2.6</v>
      </c>
    </row>
    <row r="140" spans="1:32" ht="36" customHeight="1">
      <c r="A140" s="3">
        <v>259</v>
      </c>
      <c r="B140" s="7" t="s">
        <v>87</v>
      </c>
      <c r="C140" s="6">
        <v>210</v>
      </c>
      <c r="D140" s="6">
        <v>250</v>
      </c>
      <c r="E140" s="6">
        <v>12.89</v>
      </c>
      <c r="F140" s="6">
        <v>14.52</v>
      </c>
      <c r="G140" s="6">
        <v>12.52</v>
      </c>
      <c r="H140" s="6">
        <v>15.34</v>
      </c>
      <c r="I140" s="6">
        <v>11.2</v>
      </c>
      <c r="J140" s="6">
        <v>12.6</v>
      </c>
      <c r="K140" s="6">
        <v>11.2</v>
      </c>
      <c r="L140" s="6">
        <v>12.6</v>
      </c>
      <c r="M140" s="6">
        <v>26.5</v>
      </c>
      <c r="N140" s="6">
        <v>35.2</v>
      </c>
      <c r="O140" s="6">
        <v>241</v>
      </c>
      <c r="P140" s="5">
        <v>305</v>
      </c>
      <c r="Q140" s="5">
        <v>38</v>
      </c>
      <c r="R140" s="5">
        <v>42</v>
      </c>
      <c r="S140" s="5">
        <v>68</v>
      </c>
      <c r="T140" s="5">
        <v>73</v>
      </c>
      <c r="U140" s="5">
        <v>27</v>
      </c>
      <c r="V140" s="5">
        <v>32</v>
      </c>
      <c r="W140" s="5">
        <v>2</v>
      </c>
      <c r="X140" s="5">
        <v>2.5</v>
      </c>
      <c r="Y140" s="5">
        <v>0.12</v>
      </c>
      <c r="Z140" s="5">
        <v>0.26</v>
      </c>
      <c r="AA140" s="5">
        <v>0.12</v>
      </c>
      <c r="AB140" s="5">
        <v>0.2</v>
      </c>
      <c r="AC140" s="5">
        <v>20</v>
      </c>
      <c r="AD140" s="5">
        <v>25</v>
      </c>
      <c r="AE140" s="5">
        <v>2.2</v>
      </c>
      <c r="AF140" s="5">
        <v>2.6</v>
      </c>
    </row>
    <row r="141" spans="1:32" ht="37.5" customHeight="1">
      <c r="A141" s="6" t="s">
        <v>85</v>
      </c>
      <c r="B141" s="7" t="s">
        <v>56</v>
      </c>
      <c r="C141" s="6">
        <v>200</v>
      </c>
      <c r="D141" s="6">
        <v>200</v>
      </c>
      <c r="E141" s="6">
        <v>8.9</v>
      </c>
      <c r="F141" s="6">
        <v>8.9</v>
      </c>
      <c r="G141" s="6">
        <v>0</v>
      </c>
      <c r="H141" s="6">
        <v>0</v>
      </c>
      <c r="I141" s="6">
        <v>3.06</v>
      </c>
      <c r="J141" s="6">
        <v>3.06</v>
      </c>
      <c r="K141" s="6">
        <v>0</v>
      </c>
      <c r="L141" s="6">
        <v>0</v>
      </c>
      <c r="M141" s="6">
        <v>26</v>
      </c>
      <c r="N141" s="6">
        <v>26</v>
      </c>
      <c r="O141" s="6">
        <v>58</v>
      </c>
      <c r="P141" s="5">
        <v>58</v>
      </c>
      <c r="Q141" s="5">
        <v>26</v>
      </c>
      <c r="R141" s="5">
        <v>26</v>
      </c>
      <c r="S141" s="5">
        <v>64</v>
      </c>
      <c r="T141" s="5">
        <v>64</v>
      </c>
      <c r="U141" s="5">
        <v>13</v>
      </c>
      <c r="V141" s="5">
        <v>13</v>
      </c>
      <c r="W141" s="5">
        <v>0.6</v>
      </c>
      <c r="X141" s="5">
        <v>0.6</v>
      </c>
      <c r="Y141" s="5">
        <v>0</v>
      </c>
      <c r="Z141" s="5">
        <v>0</v>
      </c>
      <c r="AA141" s="5">
        <v>0.06</v>
      </c>
      <c r="AB141" s="5">
        <v>0.06</v>
      </c>
      <c r="AC141" s="5">
        <v>17</v>
      </c>
      <c r="AD141" s="5">
        <v>17</v>
      </c>
      <c r="AE141" s="5">
        <v>0.1</v>
      </c>
      <c r="AF141" s="5">
        <v>0.1</v>
      </c>
    </row>
    <row r="142" spans="1:32" ht="38.25" customHeight="1">
      <c r="A142" s="8" t="s">
        <v>103</v>
      </c>
      <c r="B142" s="7" t="s">
        <v>102</v>
      </c>
      <c r="C142" s="6">
        <v>40</v>
      </c>
      <c r="D142" s="6">
        <v>50</v>
      </c>
      <c r="E142" s="6">
        <v>2.24</v>
      </c>
      <c r="F142" s="6">
        <v>3.07</v>
      </c>
      <c r="G142" s="6"/>
      <c r="H142" s="6"/>
      <c r="I142" s="6">
        <v>0.8</v>
      </c>
      <c r="J142" s="6">
        <v>1.07</v>
      </c>
      <c r="K142" s="6"/>
      <c r="L142" s="6"/>
      <c r="M142" s="6">
        <v>16.7</v>
      </c>
      <c r="N142" s="6">
        <v>20.9</v>
      </c>
      <c r="O142" s="6">
        <v>85.7</v>
      </c>
      <c r="P142" s="5">
        <v>107.2</v>
      </c>
      <c r="Q142" s="5">
        <v>9.2</v>
      </c>
      <c r="R142" s="5">
        <v>13.8</v>
      </c>
      <c r="S142" s="5">
        <v>42.4</v>
      </c>
      <c r="T142" s="5">
        <v>63.6</v>
      </c>
      <c r="U142" s="5">
        <v>10</v>
      </c>
      <c r="V142" s="5">
        <v>15</v>
      </c>
      <c r="W142" s="5">
        <v>1.24</v>
      </c>
      <c r="X142" s="5">
        <v>1.86</v>
      </c>
      <c r="Y142" s="5">
        <v>0.04</v>
      </c>
      <c r="Z142" s="5">
        <v>0.07</v>
      </c>
      <c r="AA142" s="5">
        <v>0.04</v>
      </c>
      <c r="AB142" s="5">
        <v>0.05</v>
      </c>
      <c r="AC142" s="5">
        <v>0</v>
      </c>
      <c r="AD142" s="5">
        <v>0</v>
      </c>
      <c r="AE142" s="5">
        <v>1.2</v>
      </c>
      <c r="AF142" s="5">
        <v>1.82</v>
      </c>
    </row>
    <row r="143" spans="1:32" ht="36" customHeight="1">
      <c r="A143" s="6">
        <v>21</v>
      </c>
      <c r="B143" s="52" t="s">
        <v>52</v>
      </c>
      <c r="C143" s="6">
        <v>0.115</v>
      </c>
      <c r="D143" s="6">
        <v>0.115</v>
      </c>
      <c r="E143" s="6">
        <v>2.2</v>
      </c>
      <c r="F143" s="6">
        <v>2.2</v>
      </c>
      <c r="G143" s="6">
        <v>2.2</v>
      </c>
      <c r="H143" s="6">
        <v>2.2</v>
      </c>
      <c r="I143" s="6">
        <v>5</v>
      </c>
      <c r="J143" s="6">
        <v>5</v>
      </c>
      <c r="K143" s="6">
        <v>5</v>
      </c>
      <c r="L143" s="6">
        <v>5</v>
      </c>
      <c r="M143" s="6">
        <v>16</v>
      </c>
      <c r="N143" s="6">
        <v>16</v>
      </c>
      <c r="O143" s="6">
        <v>120</v>
      </c>
      <c r="P143" s="5">
        <v>120</v>
      </c>
      <c r="Q143" s="5">
        <v>28</v>
      </c>
      <c r="R143" s="5">
        <v>28</v>
      </c>
      <c r="S143" s="5">
        <v>32</v>
      </c>
      <c r="T143" s="5">
        <v>32</v>
      </c>
      <c r="U143" s="5">
        <v>20</v>
      </c>
      <c r="V143" s="5">
        <v>20</v>
      </c>
      <c r="W143" s="5">
        <v>0.04</v>
      </c>
      <c r="X143" s="5">
        <v>0.04</v>
      </c>
      <c r="Y143" s="5">
        <v>1</v>
      </c>
      <c r="Z143" s="5">
        <v>1</v>
      </c>
      <c r="AA143" s="5">
        <v>2.3</v>
      </c>
      <c r="AB143" s="5">
        <v>2.3</v>
      </c>
      <c r="AC143" s="5">
        <v>0.8</v>
      </c>
      <c r="AD143" s="5">
        <v>0.8</v>
      </c>
      <c r="AE143" s="5">
        <v>1.2</v>
      </c>
      <c r="AF143" s="5">
        <v>1.2</v>
      </c>
    </row>
    <row r="144" spans="1:32" ht="128.25" customHeight="1">
      <c r="A144" s="6"/>
      <c r="B144" s="13" t="s">
        <v>38</v>
      </c>
      <c r="C144" s="14"/>
      <c r="D144" s="14"/>
      <c r="E144" s="14">
        <f aca="true" t="shared" si="18" ref="E144:AF144">E136+E137+E138+E139+E140+E141+E142+E143</f>
        <v>64.77</v>
      </c>
      <c r="F144" s="14">
        <f t="shared" si="18"/>
        <v>75.3</v>
      </c>
      <c r="G144" s="14">
        <f t="shared" si="18"/>
        <v>31.59</v>
      </c>
      <c r="H144" s="14">
        <f t="shared" si="18"/>
        <v>38.480000000000004</v>
      </c>
      <c r="I144" s="14">
        <f t="shared" si="18"/>
        <v>47.099999999999994</v>
      </c>
      <c r="J144" s="14">
        <f t="shared" si="18"/>
        <v>54.63</v>
      </c>
      <c r="K144" s="14">
        <f t="shared" si="18"/>
        <v>17.59</v>
      </c>
      <c r="L144" s="14">
        <f t="shared" si="18"/>
        <v>19.369999999999997</v>
      </c>
      <c r="M144" s="14">
        <f t="shared" si="18"/>
        <v>219.94</v>
      </c>
      <c r="N144" s="14">
        <f t="shared" si="18"/>
        <v>249.29</v>
      </c>
      <c r="O144" s="14">
        <f t="shared" si="18"/>
        <v>1413.8</v>
      </c>
      <c r="P144" s="15">
        <f t="shared" si="18"/>
        <v>1677.65</v>
      </c>
      <c r="Q144" s="15">
        <f t="shared" si="18"/>
        <v>236.89999999999998</v>
      </c>
      <c r="R144" s="15">
        <f t="shared" si="18"/>
        <v>268.89</v>
      </c>
      <c r="S144" s="15">
        <f t="shared" si="18"/>
        <v>530.5</v>
      </c>
      <c r="T144" s="15">
        <f t="shared" si="18"/>
        <v>607.6999999999999</v>
      </c>
      <c r="U144" s="15">
        <f t="shared" si="18"/>
        <v>133.71</v>
      </c>
      <c r="V144" s="15">
        <f t="shared" si="18"/>
        <v>159.03</v>
      </c>
      <c r="W144" s="15">
        <f t="shared" si="18"/>
        <v>13.499999999999998</v>
      </c>
      <c r="X144" s="15">
        <f t="shared" si="18"/>
        <v>16.880000000000003</v>
      </c>
      <c r="Y144" s="15">
        <f t="shared" si="18"/>
        <v>1.444</v>
      </c>
      <c r="Z144" s="15">
        <f t="shared" si="18"/>
        <v>1.704</v>
      </c>
      <c r="AA144" s="15">
        <f t="shared" si="18"/>
        <v>2.7539999999999996</v>
      </c>
      <c r="AB144" s="15">
        <f t="shared" si="18"/>
        <v>2.984</v>
      </c>
      <c r="AC144" s="15">
        <f t="shared" si="18"/>
        <v>71.3</v>
      </c>
      <c r="AD144" s="15">
        <f t="shared" si="18"/>
        <v>78.47</v>
      </c>
      <c r="AE144" s="15">
        <f t="shared" si="18"/>
        <v>77.3</v>
      </c>
      <c r="AF144" s="15">
        <f t="shared" si="18"/>
        <v>87.96999999999998</v>
      </c>
    </row>
    <row r="145" spans="1:32" ht="2.25" customHeight="1" hidden="1">
      <c r="A145" s="6"/>
      <c r="B145" s="13" t="s">
        <v>32</v>
      </c>
      <c r="C145" s="14"/>
      <c r="D145" s="14"/>
      <c r="E145" s="14">
        <f aca="true" t="shared" si="19" ref="E145:AF145">E133+E144</f>
        <v>85.07</v>
      </c>
      <c r="F145" s="14">
        <f t="shared" si="19"/>
        <v>100.67999999999999</v>
      </c>
      <c r="G145" s="14">
        <f t="shared" si="19"/>
        <v>45.76</v>
      </c>
      <c r="H145" s="14">
        <f t="shared" si="19"/>
        <v>56.22</v>
      </c>
      <c r="I145" s="14">
        <f t="shared" si="19"/>
        <v>64.1</v>
      </c>
      <c r="J145" s="14">
        <f t="shared" si="19"/>
        <v>75.88</v>
      </c>
      <c r="K145" s="14">
        <f t="shared" si="19"/>
        <v>18.08</v>
      </c>
      <c r="L145" s="14">
        <f t="shared" si="19"/>
        <v>20.04</v>
      </c>
      <c r="M145" s="14">
        <f t="shared" si="19"/>
        <v>255.63</v>
      </c>
      <c r="N145" s="14">
        <f t="shared" si="19"/>
        <v>293.9</v>
      </c>
      <c r="O145" s="14">
        <f t="shared" si="19"/>
        <v>1790.8</v>
      </c>
      <c r="P145" s="15">
        <f t="shared" si="19"/>
        <v>2148.9</v>
      </c>
      <c r="Q145" s="15">
        <f t="shared" si="19"/>
        <v>265.4</v>
      </c>
      <c r="R145" s="15">
        <f t="shared" si="19"/>
        <v>304.48</v>
      </c>
      <c r="S145" s="15">
        <f t="shared" si="19"/>
        <v>665.7</v>
      </c>
      <c r="T145" s="15">
        <f t="shared" si="19"/>
        <v>763</v>
      </c>
      <c r="U145" s="15">
        <f t="shared" si="19"/>
        <v>148.11</v>
      </c>
      <c r="V145" s="15">
        <f t="shared" si="19"/>
        <v>173.43</v>
      </c>
      <c r="W145" s="15">
        <f t="shared" si="19"/>
        <v>14.999999999999998</v>
      </c>
      <c r="X145" s="15">
        <f t="shared" si="19"/>
        <v>18.78</v>
      </c>
      <c r="Y145" s="15">
        <f t="shared" si="19"/>
        <v>1.504</v>
      </c>
      <c r="Z145" s="15">
        <f t="shared" si="19"/>
        <v>1.774</v>
      </c>
      <c r="AA145" s="15">
        <f t="shared" si="19"/>
        <v>2.7639999999999993</v>
      </c>
      <c r="AB145" s="15">
        <f t="shared" si="19"/>
        <v>3.004</v>
      </c>
      <c r="AC145" s="15">
        <f t="shared" si="19"/>
        <v>72.8</v>
      </c>
      <c r="AD145" s="15">
        <f t="shared" si="19"/>
        <v>80.14</v>
      </c>
      <c r="AE145" s="15">
        <f t="shared" si="19"/>
        <v>78.89999999999999</v>
      </c>
      <c r="AF145" s="15">
        <f t="shared" si="19"/>
        <v>89.89999999999999</v>
      </c>
    </row>
    <row r="146" spans="1:32" ht="63.75" customHeight="1" hidden="1">
      <c r="A146" s="6"/>
      <c r="B146" s="13" t="s">
        <v>38</v>
      </c>
      <c r="C146" s="14"/>
      <c r="D146" s="14"/>
      <c r="E146" s="14">
        <f aca="true" t="shared" si="20" ref="E146:AF146">E139+E140+E141+E142+E143+E144+E145</f>
        <v>180.57</v>
      </c>
      <c r="F146" s="14">
        <f t="shared" si="20"/>
        <v>209.96999999999997</v>
      </c>
      <c r="G146" s="14">
        <f t="shared" si="20"/>
        <v>94.77</v>
      </c>
      <c r="H146" s="14">
        <f t="shared" si="20"/>
        <v>115.44</v>
      </c>
      <c r="I146" s="14">
        <f t="shared" si="20"/>
        <v>136.95999999999998</v>
      </c>
      <c r="J146" s="14">
        <f t="shared" si="20"/>
        <v>159.04</v>
      </c>
      <c r="K146" s="14">
        <f t="shared" si="20"/>
        <v>52.769999999999996</v>
      </c>
      <c r="L146" s="14">
        <f t="shared" si="20"/>
        <v>58.10999999999999</v>
      </c>
      <c r="M146" s="14">
        <f t="shared" si="20"/>
        <v>575.6700000000001</v>
      </c>
      <c r="N146" s="14">
        <f t="shared" si="20"/>
        <v>659.1899999999999</v>
      </c>
      <c r="O146" s="14">
        <f t="shared" si="20"/>
        <v>3841.3</v>
      </c>
      <c r="P146" s="15">
        <f t="shared" si="20"/>
        <v>4575.15</v>
      </c>
      <c r="Q146" s="15">
        <f t="shared" si="20"/>
        <v>633.5</v>
      </c>
      <c r="R146" s="15">
        <f t="shared" si="20"/>
        <v>717.87</v>
      </c>
      <c r="S146" s="15">
        <f t="shared" si="20"/>
        <v>1447.1</v>
      </c>
      <c r="T146" s="15">
        <f t="shared" si="20"/>
        <v>1655.5</v>
      </c>
      <c r="U146" s="15">
        <f t="shared" si="20"/>
        <v>361.82000000000005</v>
      </c>
      <c r="V146" s="15">
        <f t="shared" si="20"/>
        <v>432.46</v>
      </c>
      <c r="W146" s="15">
        <f t="shared" si="20"/>
        <v>32.98</v>
      </c>
      <c r="X146" s="15">
        <f t="shared" si="20"/>
        <v>41.46000000000001</v>
      </c>
      <c r="Y146" s="15">
        <f t="shared" si="20"/>
        <v>4.228</v>
      </c>
      <c r="Z146" s="15">
        <f t="shared" si="20"/>
        <v>4.958</v>
      </c>
      <c r="AA146" s="15">
        <f t="shared" si="20"/>
        <v>8.088</v>
      </c>
      <c r="AB146" s="15">
        <f t="shared" si="20"/>
        <v>8.698</v>
      </c>
      <c r="AC146" s="15">
        <f t="shared" si="20"/>
        <v>188.89999999999998</v>
      </c>
      <c r="AD146" s="15">
        <f t="shared" si="20"/>
        <v>210.40999999999997</v>
      </c>
      <c r="AE146" s="15">
        <f t="shared" si="20"/>
        <v>163</v>
      </c>
      <c r="AF146" s="15">
        <f t="shared" si="20"/>
        <v>186.19</v>
      </c>
    </row>
    <row r="147" spans="1:32" ht="170.25" customHeight="1" hidden="1">
      <c r="A147" s="6"/>
      <c r="B147" s="13" t="s">
        <v>32</v>
      </c>
      <c r="C147" s="14"/>
      <c r="D147" s="14"/>
      <c r="E147" s="14">
        <f aca="true" t="shared" si="21" ref="E147:AF147">E137+E146</f>
        <v>214.60999999999999</v>
      </c>
      <c r="F147" s="14">
        <f t="shared" si="21"/>
        <v>251.27999999999997</v>
      </c>
      <c r="G147" s="14">
        <f t="shared" si="21"/>
        <v>108.94</v>
      </c>
      <c r="H147" s="14">
        <f t="shared" si="21"/>
        <v>133.18</v>
      </c>
      <c r="I147" s="14">
        <f t="shared" si="21"/>
        <v>158.29999999999998</v>
      </c>
      <c r="J147" s="14">
        <f t="shared" si="21"/>
        <v>185.14</v>
      </c>
      <c r="K147" s="14">
        <f t="shared" si="21"/>
        <v>53.26</v>
      </c>
      <c r="L147" s="14">
        <f t="shared" si="21"/>
        <v>58.779999999999994</v>
      </c>
      <c r="M147" s="14">
        <f t="shared" si="21"/>
        <v>675.3100000000001</v>
      </c>
      <c r="N147" s="14">
        <f t="shared" si="21"/>
        <v>772.28</v>
      </c>
      <c r="O147" s="14">
        <f t="shared" si="21"/>
        <v>4526.400000000001</v>
      </c>
      <c r="P147" s="15">
        <f t="shared" si="21"/>
        <v>5412.2</v>
      </c>
      <c r="Q147" s="15">
        <f t="shared" si="21"/>
        <v>725.2</v>
      </c>
      <c r="R147" s="15">
        <f t="shared" si="21"/>
        <v>828.26</v>
      </c>
      <c r="S147" s="15">
        <f t="shared" si="21"/>
        <v>1712.6999999999998</v>
      </c>
      <c r="T147" s="15">
        <f t="shared" si="21"/>
        <v>1964.4</v>
      </c>
      <c r="U147" s="15">
        <f t="shared" si="21"/>
        <v>407.53000000000003</v>
      </c>
      <c r="V147" s="15">
        <f t="shared" si="21"/>
        <v>483.49</v>
      </c>
      <c r="W147" s="15">
        <f t="shared" si="21"/>
        <v>39.199999999999996</v>
      </c>
      <c r="X147" s="15">
        <f t="shared" si="21"/>
        <v>49.74000000000001</v>
      </c>
      <c r="Y147" s="15">
        <f t="shared" si="21"/>
        <v>4.37</v>
      </c>
      <c r="Z147" s="15">
        <f t="shared" si="21"/>
        <v>5.16</v>
      </c>
      <c r="AA147" s="15">
        <f t="shared" si="21"/>
        <v>8.25</v>
      </c>
      <c r="AB147" s="15">
        <f t="shared" si="21"/>
        <v>8.950000000000001</v>
      </c>
      <c r="AC147" s="15">
        <f t="shared" si="21"/>
        <v>211.39999999999998</v>
      </c>
      <c r="AD147" s="15">
        <f t="shared" si="21"/>
        <v>233.07999999999998</v>
      </c>
      <c r="AE147" s="15">
        <f t="shared" si="21"/>
        <v>233.3</v>
      </c>
      <c r="AF147" s="15">
        <f t="shared" si="21"/>
        <v>265.64</v>
      </c>
    </row>
    <row r="148" spans="1:32" ht="102" customHeight="1">
      <c r="A148" s="81" t="s">
        <v>122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</row>
    <row r="149" spans="1:32" ht="26.25" customHeight="1">
      <c r="A149" s="87" t="s">
        <v>0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</row>
    <row r="150" spans="1:32" ht="28.5" customHeight="1">
      <c r="A150" s="84" t="s">
        <v>1</v>
      </c>
      <c r="B150" s="88" t="s">
        <v>2</v>
      </c>
      <c r="C150" s="84" t="s">
        <v>3</v>
      </c>
      <c r="D150" s="84"/>
      <c r="E150" s="84" t="s">
        <v>4</v>
      </c>
      <c r="F150" s="84"/>
      <c r="G150" s="84"/>
      <c r="H150" s="84"/>
      <c r="I150" s="84"/>
      <c r="J150" s="84"/>
      <c r="K150" s="84"/>
      <c r="L150" s="84"/>
      <c r="M150" s="84"/>
      <c r="N150" s="84"/>
      <c r="O150" s="84" t="s">
        <v>45</v>
      </c>
      <c r="P150" s="84"/>
      <c r="Q150" s="88" t="s">
        <v>6</v>
      </c>
      <c r="R150" s="88"/>
      <c r="S150" s="88"/>
      <c r="T150" s="88"/>
      <c r="U150" s="88"/>
      <c r="V150" s="88"/>
      <c r="W150" s="88"/>
      <c r="X150" s="88"/>
      <c r="Y150" s="82" t="s">
        <v>7</v>
      </c>
      <c r="Z150" s="82"/>
      <c r="AA150" s="82"/>
      <c r="AB150" s="82"/>
      <c r="AC150" s="82"/>
      <c r="AD150" s="82"/>
      <c r="AE150" s="82"/>
      <c r="AF150" s="82"/>
    </row>
    <row r="151" spans="1:32" ht="18.75" customHeight="1">
      <c r="A151" s="84"/>
      <c r="B151" s="88"/>
      <c r="C151" s="84" t="s">
        <v>68</v>
      </c>
      <c r="D151" s="84" t="s">
        <v>69</v>
      </c>
      <c r="E151" s="83" t="s">
        <v>8</v>
      </c>
      <c r="F151" s="83"/>
      <c r="G151" s="83"/>
      <c r="H151" s="83"/>
      <c r="I151" s="83" t="s">
        <v>9</v>
      </c>
      <c r="J151" s="83"/>
      <c r="K151" s="83"/>
      <c r="L151" s="83"/>
      <c r="M151" s="84" t="s">
        <v>10</v>
      </c>
      <c r="N151" s="84"/>
      <c r="O151" s="84"/>
      <c r="P151" s="84"/>
      <c r="Q151" s="82" t="s">
        <v>11</v>
      </c>
      <c r="R151" s="82"/>
      <c r="S151" s="82" t="s">
        <v>12</v>
      </c>
      <c r="T151" s="82"/>
      <c r="U151" s="82" t="s">
        <v>13</v>
      </c>
      <c r="V151" s="82"/>
      <c r="W151" s="82" t="s">
        <v>14</v>
      </c>
      <c r="X151" s="82"/>
      <c r="Y151" s="82" t="s">
        <v>15</v>
      </c>
      <c r="Z151" s="82"/>
      <c r="AA151" s="82" t="s">
        <v>16</v>
      </c>
      <c r="AB151" s="82"/>
      <c r="AC151" s="82" t="s">
        <v>17</v>
      </c>
      <c r="AD151" s="82"/>
      <c r="AE151" s="82" t="s">
        <v>18</v>
      </c>
      <c r="AF151" s="82"/>
    </row>
    <row r="152" spans="1:32" ht="18" customHeight="1">
      <c r="A152" s="84"/>
      <c r="B152" s="88"/>
      <c r="C152" s="84"/>
      <c r="D152" s="84"/>
      <c r="E152" s="83" t="s">
        <v>19</v>
      </c>
      <c r="F152" s="83"/>
      <c r="G152" s="84" t="s">
        <v>20</v>
      </c>
      <c r="H152" s="84"/>
      <c r="I152" s="83" t="s">
        <v>19</v>
      </c>
      <c r="J152" s="83"/>
      <c r="K152" s="84" t="s">
        <v>21</v>
      </c>
      <c r="L152" s="84"/>
      <c r="M152" s="84"/>
      <c r="N152" s="84"/>
      <c r="O152" s="84"/>
      <c r="P152" s="84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</row>
    <row r="153" spans="1:32" ht="33.75" customHeight="1">
      <c r="A153" s="84"/>
      <c r="B153" s="88"/>
      <c r="C153" s="84"/>
      <c r="D153" s="84"/>
      <c r="E153" s="3" t="s">
        <v>66</v>
      </c>
      <c r="F153" s="3" t="s">
        <v>67</v>
      </c>
      <c r="G153" s="3" t="s">
        <v>22</v>
      </c>
      <c r="H153" s="3" t="s">
        <v>23</v>
      </c>
      <c r="I153" s="3" t="s">
        <v>66</v>
      </c>
      <c r="J153" s="3" t="s">
        <v>67</v>
      </c>
      <c r="K153" s="3" t="s">
        <v>22</v>
      </c>
      <c r="L153" s="3" t="s">
        <v>23</v>
      </c>
      <c r="M153" s="3" t="s">
        <v>66</v>
      </c>
      <c r="N153" s="3" t="s">
        <v>67</v>
      </c>
      <c r="O153" s="3" t="s">
        <v>66</v>
      </c>
      <c r="P153" s="3" t="s">
        <v>67</v>
      </c>
      <c r="Q153" s="3" t="s">
        <v>66</v>
      </c>
      <c r="R153" s="3" t="s">
        <v>67</v>
      </c>
      <c r="S153" s="3" t="s">
        <v>66</v>
      </c>
      <c r="T153" s="3" t="s">
        <v>67</v>
      </c>
      <c r="U153" s="3" t="s">
        <v>66</v>
      </c>
      <c r="V153" s="3" t="s">
        <v>67</v>
      </c>
      <c r="W153" s="3" t="s">
        <v>66</v>
      </c>
      <c r="X153" s="3" t="s">
        <v>67</v>
      </c>
      <c r="Y153" s="3" t="s">
        <v>66</v>
      </c>
      <c r="Z153" s="3" t="s">
        <v>67</v>
      </c>
      <c r="AA153" s="3" t="s">
        <v>66</v>
      </c>
      <c r="AB153" s="3" t="s">
        <v>67</v>
      </c>
      <c r="AC153" s="3" t="s">
        <v>66</v>
      </c>
      <c r="AD153" s="3" t="s">
        <v>67</v>
      </c>
      <c r="AE153" s="3" t="s">
        <v>66</v>
      </c>
      <c r="AF153" s="3" t="s">
        <v>67</v>
      </c>
    </row>
    <row r="154" spans="1:32" ht="41.25" customHeight="1">
      <c r="A154" s="3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38.25" customHeight="1">
      <c r="A155" s="6">
        <v>43</v>
      </c>
      <c r="B155" s="7" t="s">
        <v>72</v>
      </c>
      <c r="C155" s="6">
        <v>180</v>
      </c>
      <c r="D155" s="6">
        <v>200</v>
      </c>
      <c r="E155" s="6">
        <v>3.67</v>
      </c>
      <c r="F155" s="6">
        <v>4.08</v>
      </c>
      <c r="G155" s="6"/>
      <c r="H155" s="6"/>
      <c r="I155" s="6">
        <v>5.76</v>
      </c>
      <c r="J155" s="6">
        <v>6.4</v>
      </c>
      <c r="K155" s="6"/>
      <c r="L155" s="6"/>
      <c r="M155" s="6">
        <v>24.53</v>
      </c>
      <c r="N155" s="6">
        <v>27.26</v>
      </c>
      <c r="O155" s="6">
        <v>164.7</v>
      </c>
      <c r="P155" s="5">
        <v>183</v>
      </c>
      <c r="Q155" s="5">
        <v>36.96</v>
      </c>
      <c r="R155" s="5">
        <v>49.3</v>
      </c>
      <c r="S155" s="5">
        <v>86.55</v>
      </c>
      <c r="T155" s="5">
        <v>115.46</v>
      </c>
      <c r="U155" s="5">
        <v>27.74</v>
      </c>
      <c r="V155" s="5">
        <v>37</v>
      </c>
      <c r="W155" s="5">
        <v>1.01</v>
      </c>
      <c r="X155" s="5">
        <v>1.35</v>
      </c>
      <c r="Y155" s="5">
        <v>0.14</v>
      </c>
      <c r="Z155" s="5">
        <v>0.19</v>
      </c>
      <c r="AA155" s="5">
        <v>0.11</v>
      </c>
      <c r="AB155" s="5">
        <v>0.15</v>
      </c>
      <c r="AC155" s="5">
        <v>18.15</v>
      </c>
      <c r="AD155" s="5">
        <v>24.21</v>
      </c>
      <c r="AE155" s="5">
        <v>1.36</v>
      </c>
      <c r="AF155" s="5">
        <v>1.8</v>
      </c>
    </row>
    <row r="156" spans="1:32" ht="33.75" customHeight="1">
      <c r="A156" s="6">
        <v>11</v>
      </c>
      <c r="B156" s="7" t="s">
        <v>93</v>
      </c>
      <c r="C156" s="6">
        <v>80</v>
      </c>
      <c r="D156" s="6">
        <v>100</v>
      </c>
      <c r="E156" s="6">
        <v>8.8</v>
      </c>
      <c r="F156" s="6">
        <v>10.42</v>
      </c>
      <c r="G156" s="6">
        <v>2.5</v>
      </c>
      <c r="H156" s="6">
        <v>2.5</v>
      </c>
      <c r="I156" s="6">
        <v>13.06</v>
      </c>
      <c r="J156" s="6">
        <v>15.23</v>
      </c>
      <c r="K156" s="6">
        <v>1.9</v>
      </c>
      <c r="L156" s="6">
        <v>1.9</v>
      </c>
      <c r="M156" s="6">
        <v>9.66</v>
      </c>
      <c r="N156" s="6">
        <v>12.08</v>
      </c>
      <c r="O156" s="6">
        <v>191.33</v>
      </c>
      <c r="P156" s="5">
        <v>201.6</v>
      </c>
      <c r="Q156" s="5">
        <v>49.8</v>
      </c>
      <c r="R156" s="5">
        <v>49.8</v>
      </c>
      <c r="S156" s="5">
        <v>85.7</v>
      </c>
      <c r="T156" s="5">
        <v>85.7</v>
      </c>
      <c r="U156" s="5">
        <v>13</v>
      </c>
      <c r="V156" s="5">
        <v>13</v>
      </c>
      <c r="W156" s="5">
        <v>1.2</v>
      </c>
      <c r="X156" s="5">
        <v>1.2</v>
      </c>
      <c r="Y156" s="5">
        <v>0.02</v>
      </c>
      <c r="Z156" s="5">
        <v>0.02</v>
      </c>
      <c r="AA156" s="5">
        <v>0.05</v>
      </c>
      <c r="AB156" s="5">
        <v>0.05</v>
      </c>
      <c r="AC156" s="5">
        <v>0.3</v>
      </c>
      <c r="AD156" s="5">
        <v>0.3</v>
      </c>
      <c r="AE156" s="5">
        <v>0.03</v>
      </c>
      <c r="AF156" s="5">
        <v>0.03</v>
      </c>
    </row>
    <row r="157" spans="1:32" ht="21.75" customHeight="1" hidden="1">
      <c r="A157" s="6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21.75" customHeight="1">
      <c r="A158" s="6" t="s">
        <v>104</v>
      </c>
      <c r="B158" s="7" t="s">
        <v>101</v>
      </c>
      <c r="C158" s="6">
        <v>40</v>
      </c>
      <c r="D158" s="6">
        <v>60</v>
      </c>
      <c r="E158" s="6">
        <v>2.6</v>
      </c>
      <c r="F158" s="6">
        <v>3.96</v>
      </c>
      <c r="G158" s="6"/>
      <c r="H158" s="6"/>
      <c r="I158" s="6">
        <v>0.48</v>
      </c>
      <c r="J158" s="6">
        <v>0.72</v>
      </c>
      <c r="K158" s="6"/>
      <c r="L158" s="6"/>
      <c r="M158" s="6">
        <v>1.05</v>
      </c>
      <c r="N158" s="6">
        <v>1.38</v>
      </c>
      <c r="O158" s="6">
        <v>72.4</v>
      </c>
      <c r="P158" s="5">
        <v>108.6</v>
      </c>
      <c r="Q158" s="5">
        <v>14</v>
      </c>
      <c r="R158" s="5">
        <v>21</v>
      </c>
      <c r="S158" s="5">
        <v>10</v>
      </c>
      <c r="T158" s="5">
        <v>12</v>
      </c>
      <c r="U158" s="5">
        <v>0.31</v>
      </c>
      <c r="V158" s="5">
        <v>0.63</v>
      </c>
      <c r="W158" s="5">
        <v>0.08</v>
      </c>
      <c r="X158" s="5">
        <v>1.12</v>
      </c>
      <c r="Y158" s="5">
        <v>0.02</v>
      </c>
      <c r="Z158" s="5">
        <v>0.04</v>
      </c>
      <c r="AA158" s="5">
        <v>0.07</v>
      </c>
      <c r="AB158" s="5">
        <v>0.1</v>
      </c>
      <c r="AC158" s="5">
        <v>0</v>
      </c>
      <c r="AD158" s="5">
        <v>0</v>
      </c>
      <c r="AE158" s="5">
        <v>67.2</v>
      </c>
      <c r="AF158" s="5">
        <v>75.4</v>
      </c>
    </row>
    <row r="159" spans="1:32" ht="39.75" customHeight="1">
      <c r="A159" s="8" t="s">
        <v>103</v>
      </c>
      <c r="B159" s="7" t="s">
        <v>102</v>
      </c>
      <c r="C159" s="6">
        <v>40</v>
      </c>
      <c r="D159" s="6">
        <v>50</v>
      </c>
      <c r="E159" s="6">
        <v>2.24</v>
      </c>
      <c r="F159" s="6">
        <v>3.07</v>
      </c>
      <c r="G159" s="6"/>
      <c r="H159" s="6"/>
      <c r="I159" s="6">
        <v>0.8</v>
      </c>
      <c r="J159" s="6">
        <v>1.07</v>
      </c>
      <c r="K159" s="6"/>
      <c r="L159" s="6"/>
      <c r="M159" s="6">
        <v>16.7</v>
      </c>
      <c r="N159" s="6">
        <v>20.9</v>
      </c>
      <c r="O159" s="6">
        <v>85.7</v>
      </c>
      <c r="P159" s="5">
        <v>107.2</v>
      </c>
      <c r="Q159" s="5">
        <v>9.2</v>
      </c>
      <c r="R159" s="5">
        <v>13.8</v>
      </c>
      <c r="S159" s="5">
        <v>42.4</v>
      </c>
      <c r="T159" s="5">
        <v>63.6</v>
      </c>
      <c r="U159" s="5">
        <v>10</v>
      </c>
      <c r="V159" s="5">
        <v>15</v>
      </c>
      <c r="W159" s="5">
        <v>1.24</v>
      </c>
      <c r="X159" s="5">
        <v>1.86</v>
      </c>
      <c r="Y159" s="5">
        <v>0.04</v>
      </c>
      <c r="Z159" s="5">
        <v>0.07</v>
      </c>
      <c r="AA159" s="5" t="s">
        <v>53</v>
      </c>
      <c r="AB159" s="5">
        <v>0.05</v>
      </c>
      <c r="AC159" s="5">
        <v>0</v>
      </c>
      <c r="AD159" s="5">
        <v>0</v>
      </c>
      <c r="AE159" s="5">
        <v>1.2</v>
      </c>
      <c r="AF159" s="5">
        <v>1.82</v>
      </c>
    </row>
    <row r="160" spans="1:32" ht="22.5" customHeight="1">
      <c r="A160" s="6" t="s">
        <v>85</v>
      </c>
      <c r="B160" s="7" t="s">
        <v>56</v>
      </c>
      <c r="C160" s="6">
        <v>200</v>
      </c>
      <c r="D160" s="6">
        <v>200</v>
      </c>
      <c r="E160" s="6">
        <v>8.9</v>
      </c>
      <c r="F160" s="6">
        <v>8.9</v>
      </c>
      <c r="G160" s="6">
        <v>0</v>
      </c>
      <c r="H160" s="6">
        <v>0</v>
      </c>
      <c r="I160" s="6">
        <v>3.06</v>
      </c>
      <c r="J160" s="6">
        <v>3.06</v>
      </c>
      <c r="K160" s="6">
        <v>0</v>
      </c>
      <c r="L160" s="6">
        <v>0</v>
      </c>
      <c r="M160" s="6">
        <v>26</v>
      </c>
      <c r="N160" s="6">
        <v>26</v>
      </c>
      <c r="O160" s="6">
        <v>58</v>
      </c>
      <c r="P160" s="5">
        <v>58</v>
      </c>
      <c r="Q160" s="5">
        <v>26</v>
      </c>
      <c r="R160" s="5">
        <v>26</v>
      </c>
      <c r="S160" s="5">
        <v>64</v>
      </c>
      <c r="T160" s="5">
        <v>64</v>
      </c>
      <c r="U160" s="5">
        <v>13</v>
      </c>
      <c r="V160" s="5">
        <v>13</v>
      </c>
      <c r="W160" s="5">
        <v>0.6</v>
      </c>
      <c r="X160" s="5">
        <v>0.6</v>
      </c>
      <c r="Y160" s="5">
        <v>0</v>
      </c>
      <c r="Z160" s="5">
        <v>0</v>
      </c>
      <c r="AA160" s="5">
        <v>0.06</v>
      </c>
      <c r="AB160" s="5">
        <v>0.06</v>
      </c>
      <c r="AC160" s="5">
        <v>17</v>
      </c>
      <c r="AD160" s="5">
        <v>17</v>
      </c>
      <c r="AE160" s="5">
        <v>0.1</v>
      </c>
      <c r="AF160" s="5">
        <v>0.1</v>
      </c>
    </row>
    <row r="161" spans="1:32" ht="22.5" customHeight="1">
      <c r="A161" s="6"/>
      <c r="B161" s="9" t="s">
        <v>107</v>
      </c>
      <c r="C161" s="3">
        <v>40</v>
      </c>
      <c r="D161" s="3">
        <v>40</v>
      </c>
      <c r="E161" s="3">
        <v>2.88</v>
      </c>
      <c r="F161" s="6">
        <v>2.88</v>
      </c>
      <c r="G161" s="6"/>
      <c r="H161" s="6">
        <v>1.4</v>
      </c>
      <c r="I161" s="6">
        <v>9.24</v>
      </c>
      <c r="J161" s="6">
        <v>9.24</v>
      </c>
      <c r="K161" s="6">
        <v>0.8</v>
      </c>
      <c r="L161" s="6"/>
      <c r="M161" s="6">
        <v>23.52</v>
      </c>
      <c r="N161" s="6">
        <v>23.52</v>
      </c>
      <c r="O161" s="6">
        <v>191.2</v>
      </c>
      <c r="P161" s="5">
        <v>191.2</v>
      </c>
      <c r="Q161" s="5">
        <v>33</v>
      </c>
      <c r="R161" s="5">
        <v>66</v>
      </c>
      <c r="S161" s="5">
        <v>25</v>
      </c>
      <c r="T161" s="5">
        <v>50</v>
      </c>
      <c r="U161" s="5">
        <v>6</v>
      </c>
      <c r="V161" s="5">
        <v>12</v>
      </c>
      <c r="W161" s="5">
        <v>0.4</v>
      </c>
      <c r="X161" s="5">
        <v>0.8</v>
      </c>
      <c r="Y161" s="10">
        <v>0.01</v>
      </c>
      <c r="Z161" s="10">
        <v>0.02</v>
      </c>
      <c r="AA161" s="11">
        <v>0.04</v>
      </c>
      <c r="AB161" s="10">
        <v>0.08</v>
      </c>
      <c r="AC161" s="12">
        <v>0.3</v>
      </c>
      <c r="AD161" s="12">
        <v>0.6</v>
      </c>
      <c r="AE161" s="5">
        <v>0</v>
      </c>
      <c r="AF161" s="5">
        <v>0</v>
      </c>
    </row>
    <row r="162" spans="1:32" ht="26.25" customHeight="1">
      <c r="A162" s="8"/>
      <c r="B162" s="13" t="s">
        <v>25</v>
      </c>
      <c r="C162" s="6"/>
      <c r="D162" s="6"/>
      <c r="E162" s="14">
        <f aca="true" t="shared" si="22" ref="E162:AF162">SUM(E154:E161)</f>
        <v>29.09</v>
      </c>
      <c r="F162" s="14">
        <f t="shared" si="22"/>
        <v>33.31</v>
      </c>
      <c r="G162" s="14">
        <f t="shared" si="22"/>
        <v>2.5</v>
      </c>
      <c r="H162" s="14">
        <f t="shared" si="22"/>
        <v>3.9</v>
      </c>
      <c r="I162" s="14">
        <f t="shared" si="22"/>
        <v>32.4</v>
      </c>
      <c r="J162" s="14">
        <f t="shared" si="22"/>
        <v>35.72</v>
      </c>
      <c r="K162" s="14">
        <f t="shared" si="22"/>
        <v>2.7</v>
      </c>
      <c r="L162" s="14">
        <f t="shared" si="22"/>
        <v>1.9</v>
      </c>
      <c r="M162" s="14">
        <f t="shared" si="22"/>
        <v>101.46</v>
      </c>
      <c r="N162" s="14">
        <f t="shared" si="22"/>
        <v>111.14</v>
      </c>
      <c r="O162" s="14">
        <f t="shared" si="22"/>
        <v>763.3299999999999</v>
      </c>
      <c r="P162" s="15">
        <f t="shared" si="22"/>
        <v>849.6000000000001</v>
      </c>
      <c r="Q162" s="15">
        <f t="shared" si="22"/>
        <v>168.95999999999998</v>
      </c>
      <c r="R162" s="15">
        <f t="shared" si="22"/>
        <v>225.9</v>
      </c>
      <c r="S162" s="15">
        <f t="shared" si="22"/>
        <v>313.65</v>
      </c>
      <c r="T162" s="15">
        <f t="shared" si="22"/>
        <v>390.76</v>
      </c>
      <c r="U162" s="15">
        <f t="shared" si="22"/>
        <v>70.05</v>
      </c>
      <c r="V162" s="15">
        <f t="shared" si="22"/>
        <v>90.63</v>
      </c>
      <c r="W162" s="15">
        <f t="shared" si="22"/>
        <v>4.53</v>
      </c>
      <c r="X162" s="15">
        <f t="shared" si="22"/>
        <v>6.93</v>
      </c>
      <c r="Y162" s="15">
        <f t="shared" si="22"/>
        <v>0.23</v>
      </c>
      <c r="Z162" s="15">
        <f t="shared" si="22"/>
        <v>0.34</v>
      </c>
      <c r="AA162" s="15">
        <f t="shared" si="22"/>
        <v>0.33</v>
      </c>
      <c r="AB162" s="15">
        <f t="shared" si="22"/>
        <v>0.49000000000000005</v>
      </c>
      <c r="AC162" s="15">
        <f t="shared" si="22"/>
        <v>35.75</v>
      </c>
      <c r="AD162" s="15">
        <f t="shared" si="22"/>
        <v>42.11000000000001</v>
      </c>
      <c r="AE162" s="15">
        <f t="shared" si="22"/>
        <v>69.89</v>
      </c>
      <c r="AF162" s="15">
        <f t="shared" si="22"/>
        <v>79.14999999999999</v>
      </c>
    </row>
    <row r="163" spans="1:32" s="45" customFormat="1" ht="22.5" customHeight="1">
      <c r="A163" s="87" t="s">
        <v>26</v>
      </c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</row>
    <row r="164" spans="1:32" s="45" customFormat="1" ht="52.5" customHeight="1">
      <c r="A164" s="6"/>
      <c r="B164" s="49"/>
      <c r="C164" s="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38.25" customHeight="1">
      <c r="A165" s="3" t="s">
        <v>95</v>
      </c>
      <c r="B165" s="7" t="s">
        <v>94</v>
      </c>
      <c r="C165" s="6">
        <v>200</v>
      </c>
      <c r="D165" s="6">
        <v>250</v>
      </c>
      <c r="E165" s="6">
        <v>2.99</v>
      </c>
      <c r="F165" s="6">
        <v>3.74</v>
      </c>
      <c r="G165" s="6">
        <v>7.25</v>
      </c>
      <c r="H165" s="6">
        <v>8.3</v>
      </c>
      <c r="I165" s="6">
        <v>2.38</v>
      </c>
      <c r="J165" s="6">
        <v>2.97</v>
      </c>
      <c r="K165" s="6">
        <v>5.5</v>
      </c>
      <c r="L165" s="6">
        <v>6.2</v>
      </c>
      <c r="M165" s="6">
        <v>15.98</v>
      </c>
      <c r="N165" s="6">
        <v>19.97</v>
      </c>
      <c r="O165" s="6">
        <v>97.34</v>
      </c>
      <c r="P165" s="5">
        <v>121.68</v>
      </c>
      <c r="Q165" s="5">
        <v>30</v>
      </c>
      <c r="R165" s="5">
        <v>38</v>
      </c>
      <c r="S165" s="5">
        <v>160</v>
      </c>
      <c r="T165" s="5">
        <v>175</v>
      </c>
      <c r="U165" s="5">
        <v>27</v>
      </c>
      <c r="V165" s="5">
        <v>32</v>
      </c>
      <c r="W165" s="5">
        <v>1</v>
      </c>
      <c r="X165" s="5">
        <v>1.2</v>
      </c>
      <c r="Y165" s="5">
        <v>0.13</v>
      </c>
      <c r="Z165" s="5">
        <v>0.18</v>
      </c>
      <c r="AA165" s="5">
        <v>0.05</v>
      </c>
      <c r="AB165" s="5">
        <v>0.07</v>
      </c>
      <c r="AC165" s="5">
        <v>0</v>
      </c>
      <c r="AD165" s="5">
        <v>0</v>
      </c>
      <c r="AE165" s="5">
        <v>1</v>
      </c>
      <c r="AF165" s="5">
        <v>1.2</v>
      </c>
    </row>
    <row r="166" spans="1:32" ht="36" customHeight="1">
      <c r="A166" s="72" t="s">
        <v>109</v>
      </c>
      <c r="B166" s="7" t="s">
        <v>65</v>
      </c>
      <c r="C166" s="6">
        <v>80</v>
      </c>
      <c r="D166" s="6">
        <v>100</v>
      </c>
      <c r="E166" s="6">
        <v>6.03</v>
      </c>
      <c r="F166" s="6">
        <v>7.54</v>
      </c>
      <c r="G166" s="6">
        <v>32.8</v>
      </c>
      <c r="H166" s="6">
        <v>32.8</v>
      </c>
      <c r="I166" s="6">
        <v>12.54</v>
      </c>
      <c r="J166" s="6">
        <v>13.87</v>
      </c>
      <c r="K166" s="6">
        <v>0</v>
      </c>
      <c r="L166" s="6">
        <v>0</v>
      </c>
      <c r="M166" s="6">
        <v>4.62</v>
      </c>
      <c r="N166" s="6">
        <v>6.24</v>
      </c>
      <c r="O166" s="6">
        <v>125</v>
      </c>
      <c r="P166" s="5">
        <v>156.9</v>
      </c>
      <c r="Q166" s="5">
        <v>124</v>
      </c>
      <c r="R166" s="5">
        <v>154.8</v>
      </c>
      <c r="S166" s="5">
        <v>210</v>
      </c>
      <c r="T166" s="5">
        <v>242</v>
      </c>
      <c r="U166" s="5">
        <v>6</v>
      </c>
      <c r="V166" s="5">
        <v>6</v>
      </c>
      <c r="W166" s="5">
        <v>4</v>
      </c>
      <c r="X166" s="5">
        <v>6</v>
      </c>
      <c r="Y166" s="5">
        <v>0.1</v>
      </c>
      <c r="Z166" s="5">
        <v>0.2</v>
      </c>
      <c r="AA166" s="5">
        <v>0.1</v>
      </c>
      <c r="AB166" s="5">
        <v>0.1</v>
      </c>
      <c r="AC166" s="12">
        <v>1</v>
      </c>
      <c r="AD166" s="22">
        <v>1.29</v>
      </c>
      <c r="AE166" s="5">
        <v>5.3</v>
      </c>
      <c r="AF166" s="5">
        <v>7.3</v>
      </c>
    </row>
    <row r="167" spans="1:32" ht="40.5" customHeight="1">
      <c r="A167" s="3">
        <v>40</v>
      </c>
      <c r="B167" s="7" t="s">
        <v>73</v>
      </c>
      <c r="C167" s="3">
        <v>150</v>
      </c>
      <c r="D167" s="3">
        <v>200</v>
      </c>
      <c r="E167" s="6">
        <v>5.35</v>
      </c>
      <c r="F167" s="6">
        <v>7.14</v>
      </c>
      <c r="G167" s="6">
        <v>9.9</v>
      </c>
      <c r="H167" s="6">
        <v>19.9</v>
      </c>
      <c r="I167" s="6">
        <v>0.55</v>
      </c>
      <c r="J167" s="6">
        <v>0.74</v>
      </c>
      <c r="K167" s="6">
        <v>13.9</v>
      </c>
      <c r="L167" s="6">
        <v>27.8</v>
      </c>
      <c r="M167" s="6">
        <v>25.6</v>
      </c>
      <c r="N167" s="6">
        <v>27.6</v>
      </c>
      <c r="O167" s="6">
        <v>157.4</v>
      </c>
      <c r="P167" s="5">
        <v>209.9</v>
      </c>
      <c r="Q167" s="5">
        <v>131</v>
      </c>
      <c r="R167" s="5">
        <v>262</v>
      </c>
      <c r="S167" s="5">
        <v>78</v>
      </c>
      <c r="T167" s="5">
        <v>156</v>
      </c>
      <c r="U167" s="5">
        <v>13</v>
      </c>
      <c r="V167" s="5">
        <v>26</v>
      </c>
      <c r="W167" s="5">
        <v>0.9</v>
      </c>
      <c r="X167" s="5">
        <v>1.8</v>
      </c>
      <c r="Y167" s="5">
        <v>0.17</v>
      </c>
      <c r="Z167" s="5">
        <v>0.34</v>
      </c>
      <c r="AA167" s="5">
        <v>0.08</v>
      </c>
      <c r="AB167" s="5">
        <v>0.16</v>
      </c>
      <c r="AC167" s="5">
        <v>0</v>
      </c>
      <c r="AD167" s="5">
        <v>0</v>
      </c>
      <c r="AE167" s="5">
        <v>1.7</v>
      </c>
      <c r="AF167" s="5">
        <v>3.4</v>
      </c>
    </row>
    <row r="168" spans="1:32" ht="39" customHeight="1">
      <c r="A168" s="6">
        <v>8</v>
      </c>
      <c r="B168" s="16" t="s">
        <v>27</v>
      </c>
      <c r="C168" s="6">
        <v>200</v>
      </c>
      <c r="D168" s="6">
        <v>200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20.2</v>
      </c>
      <c r="N168" s="6">
        <v>20.2</v>
      </c>
      <c r="O168" s="6">
        <v>92</v>
      </c>
      <c r="P168" s="5">
        <v>92</v>
      </c>
      <c r="Q168" s="5">
        <v>14</v>
      </c>
      <c r="R168" s="5">
        <v>14</v>
      </c>
      <c r="S168" s="5">
        <v>14</v>
      </c>
      <c r="T168" s="5">
        <v>14</v>
      </c>
      <c r="U168" s="5">
        <v>8</v>
      </c>
      <c r="V168" s="5">
        <v>8</v>
      </c>
      <c r="W168" s="5">
        <v>2.8</v>
      </c>
      <c r="X168" s="5">
        <v>2.8</v>
      </c>
      <c r="Y168" s="5">
        <v>0.022</v>
      </c>
      <c r="Z168" s="5">
        <v>0.022</v>
      </c>
      <c r="AA168" s="5">
        <v>0.022</v>
      </c>
      <c r="AB168" s="5">
        <v>0.022</v>
      </c>
      <c r="AC168" s="5">
        <v>4</v>
      </c>
      <c r="AD168" s="5">
        <v>4</v>
      </c>
      <c r="AE168" s="5">
        <v>0.2</v>
      </c>
      <c r="AF168" s="5">
        <v>0.2</v>
      </c>
    </row>
    <row r="169" spans="1:32" ht="42.75" customHeight="1">
      <c r="A169" s="8" t="s">
        <v>103</v>
      </c>
      <c r="B169" s="7" t="s">
        <v>102</v>
      </c>
      <c r="C169" s="6">
        <v>40</v>
      </c>
      <c r="D169" s="6">
        <v>50</v>
      </c>
      <c r="E169" s="6">
        <v>2.24</v>
      </c>
      <c r="F169" s="6">
        <v>3.07</v>
      </c>
      <c r="G169" s="6"/>
      <c r="H169" s="6"/>
      <c r="I169" s="6">
        <v>0.8</v>
      </c>
      <c r="J169" s="6">
        <v>1.07</v>
      </c>
      <c r="K169" s="6"/>
      <c r="L169" s="6"/>
      <c r="M169" s="6">
        <v>16.7</v>
      </c>
      <c r="N169" s="6">
        <v>20.9</v>
      </c>
      <c r="O169" s="6">
        <v>85.7</v>
      </c>
      <c r="P169" s="5">
        <v>107.2</v>
      </c>
      <c r="Q169" s="5">
        <v>9.2</v>
      </c>
      <c r="R169" s="5">
        <v>13.8</v>
      </c>
      <c r="S169" s="5">
        <v>42.4</v>
      </c>
      <c r="T169" s="5">
        <v>63.6</v>
      </c>
      <c r="U169" s="5">
        <v>10</v>
      </c>
      <c r="V169" s="5">
        <v>15</v>
      </c>
      <c r="W169" s="5">
        <v>1.24</v>
      </c>
      <c r="X169" s="5">
        <v>1.86</v>
      </c>
      <c r="Y169" s="5">
        <v>0.04</v>
      </c>
      <c r="Z169" s="5">
        <v>0.07</v>
      </c>
      <c r="AA169" s="5">
        <v>0.04</v>
      </c>
      <c r="AB169" s="5">
        <v>0.05</v>
      </c>
      <c r="AC169" s="5">
        <v>0</v>
      </c>
      <c r="AD169" s="5">
        <v>0</v>
      </c>
      <c r="AE169" s="5">
        <v>1.2</v>
      </c>
      <c r="AF169" s="5">
        <v>1.82</v>
      </c>
    </row>
    <row r="170" spans="1:32" ht="37.5" customHeight="1">
      <c r="A170" s="6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30.75" customHeight="1">
      <c r="A171" s="6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35.25" customHeight="1">
      <c r="A172" s="6"/>
      <c r="B172" s="13" t="s">
        <v>38</v>
      </c>
      <c r="C172" s="14"/>
      <c r="D172" s="14"/>
      <c r="E172" s="14">
        <f aca="true" t="shared" si="23" ref="E172:AF172">E164+E165+E166+E167+E168+E169+E170+E171</f>
        <v>16.61</v>
      </c>
      <c r="F172" s="14">
        <f t="shared" si="23"/>
        <v>21.490000000000002</v>
      </c>
      <c r="G172" s="14">
        <f t="shared" si="23"/>
        <v>49.949999999999996</v>
      </c>
      <c r="H172" s="14">
        <f t="shared" si="23"/>
        <v>60.99999999999999</v>
      </c>
      <c r="I172" s="14">
        <f t="shared" si="23"/>
        <v>16.27</v>
      </c>
      <c r="J172" s="14">
        <f t="shared" si="23"/>
        <v>18.65</v>
      </c>
      <c r="K172" s="14">
        <f t="shared" si="23"/>
        <v>19.4</v>
      </c>
      <c r="L172" s="14">
        <f t="shared" si="23"/>
        <v>34</v>
      </c>
      <c r="M172" s="14">
        <f t="shared" si="23"/>
        <v>83.10000000000001</v>
      </c>
      <c r="N172" s="14">
        <f t="shared" si="23"/>
        <v>94.91</v>
      </c>
      <c r="O172" s="14">
        <f t="shared" si="23"/>
        <v>557.44</v>
      </c>
      <c r="P172" s="15">
        <f t="shared" si="23"/>
        <v>687.6800000000001</v>
      </c>
      <c r="Q172" s="15">
        <f t="shared" si="23"/>
        <v>308.2</v>
      </c>
      <c r="R172" s="15">
        <f t="shared" si="23"/>
        <v>482.6</v>
      </c>
      <c r="S172" s="15">
        <f t="shared" si="23"/>
        <v>504.4</v>
      </c>
      <c r="T172" s="15">
        <f t="shared" si="23"/>
        <v>650.6</v>
      </c>
      <c r="U172" s="15">
        <f t="shared" si="23"/>
        <v>64</v>
      </c>
      <c r="V172" s="15">
        <f t="shared" si="23"/>
        <v>87</v>
      </c>
      <c r="W172" s="15">
        <f t="shared" si="23"/>
        <v>9.94</v>
      </c>
      <c r="X172" s="15">
        <f t="shared" si="23"/>
        <v>13.66</v>
      </c>
      <c r="Y172" s="15">
        <f t="shared" si="23"/>
        <v>0.462</v>
      </c>
      <c r="Z172" s="15">
        <f t="shared" si="23"/>
        <v>0.812</v>
      </c>
      <c r="AA172" s="15">
        <f t="shared" si="23"/>
        <v>0.29200000000000004</v>
      </c>
      <c r="AB172" s="15">
        <f t="shared" si="23"/>
        <v>0.402</v>
      </c>
      <c r="AC172" s="15">
        <f t="shared" si="23"/>
        <v>5</v>
      </c>
      <c r="AD172" s="15">
        <f t="shared" si="23"/>
        <v>5.29</v>
      </c>
      <c r="AE172" s="15">
        <f t="shared" si="23"/>
        <v>9.399999999999999</v>
      </c>
      <c r="AF172" s="15">
        <f t="shared" si="23"/>
        <v>13.92</v>
      </c>
    </row>
    <row r="173" spans="1:32" ht="33" customHeight="1">
      <c r="A173" s="6"/>
      <c r="B173" s="13" t="s">
        <v>32</v>
      </c>
      <c r="C173" s="14"/>
      <c r="D173" s="14"/>
      <c r="E173" s="14">
        <f aca="true" t="shared" si="24" ref="E173:AF173">E162+E172</f>
        <v>45.7</v>
      </c>
      <c r="F173" s="14">
        <f t="shared" si="24"/>
        <v>54.800000000000004</v>
      </c>
      <c r="G173" s="14">
        <f t="shared" si="24"/>
        <v>52.449999999999996</v>
      </c>
      <c r="H173" s="14">
        <f t="shared" si="24"/>
        <v>64.89999999999999</v>
      </c>
      <c r="I173" s="14">
        <f t="shared" si="24"/>
        <v>48.67</v>
      </c>
      <c r="J173" s="14">
        <f t="shared" si="24"/>
        <v>54.37</v>
      </c>
      <c r="K173" s="14">
        <f t="shared" si="24"/>
        <v>22.099999999999998</v>
      </c>
      <c r="L173" s="14">
        <f t="shared" si="24"/>
        <v>35.9</v>
      </c>
      <c r="M173" s="14">
        <f t="shared" si="24"/>
        <v>184.56</v>
      </c>
      <c r="N173" s="14">
        <f t="shared" si="24"/>
        <v>206.05</v>
      </c>
      <c r="O173" s="14">
        <f t="shared" si="24"/>
        <v>1320.77</v>
      </c>
      <c r="P173" s="15">
        <f t="shared" si="24"/>
        <v>1537.2800000000002</v>
      </c>
      <c r="Q173" s="15">
        <f t="shared" si="24"/>
        <v>477.15999999999997</v>
      </c>
      <c r="R173" s="15">
        <f t="shared" si="24"/>
        <v>708.5</v>
      </c>
      <c r="S173" s="15">
        <f t="shared" si="24"/>
        <v>818.05</v>
      </c>
      <c r="T173" s="15">
        <f t="shared" si="24"/>
        <v>1041.3600000000001</v>
      </c>
      <c r="U173" s="15">
        <f t="shared" si="24"/>
        <v>134.05</v>
      </c>
      <c r="V173" s="15">
        <f t="shared" si="24"/>
        <v>177.63</v>
      </c>
      <c r="W173" s="15">
        <f t="shared" si="24"/>
        <v>14.469999999999999</v>
      </c>
      <c r="X173" s="15">
        <f t="shared" si="24"/>
        <v>20.59</v>
      </c>
      <c r="Y173" s="15">
        <f t="shared" si="24"/>
        <v>0.6920000000000001</v>
      </c>
      <c r="Z173" s="15">
        <f t="shared" si="24"/>
        <v>1.1520000000000001</v>
      </c>
      <c r="AA173" s="15">
        <f t="shared" si="24"/>
        <v>0.6220000000000001</v>
      </c>
      <c r="AB173" s="15">
        <f t="shared" si="24"/>
        <v>0.8920000000000001</v>
      </c>
      <c r="AC173" s="15">
        <f t="shared" si="24"/>
        <v>40.75</v>
      </c>
      <c r="AD173" s="15">
        <f t="shared" si="24"/>
        <v>47.400000000000006</v>
      </c>
      <c r="AE173" s="15">
        <f t="shared" si="24"/>
        <v>79.28999999999999</v>
      </c>
      <c r="AF173" s="15">
        <f t="shared" si="24"/>
        <v>93.07</v>
      </c>
    </row>
    <row r="174" spans="1:32" ht="150.75" customHeight="1">
      <c r="A174" s="45"/>
      <c r="B174" s="50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 ht="27" customHeight="1">
      <c r="A175" s="81" t="s">
        <v>123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</row>
    <row r="176" spans="1:32" ht="36" customHeight="1">
      <c r="A176" s="87" t="s">
        <v>0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</row>
    <row r="177" spans="1:32" ht="30.75" customHeight="1">
      <c r="A177" s="84" t="s">
        <v>1</v>
      </c>
      <c r="B177" s="88" t="s">
        <v>2</v>
      </c>
      <c r="C177" s="84" t="s">
        <v>3</v>
      </c>
      <c r="D177" s="84"/>
      <c r="E177" s="84" t="s">
        <v>4</v>
      </c>
      <c r="F177" s="84"/>
      <c r="G177" s="84"/>
      <c r="H177" s="84"/>
      <c r="I177" s="84"/>
      <c r="J177" s="84"/>
      <c r="K177" s="84"/>
      <c r="L177" s="84"/>
      <c r="M177" s="84"/>
      <c r="N177" s="84"/>
      <c r="O177" s="84" t="s">
        <v>46</v>
      </c>
      <c r="P177" s="84"/>
      <c r="Q177" s="88" t="s">
        <v>6</v>
      </c>
      <c r="R177" s="88"/>
      <c r="S177" s="88"/>
      <c r="T177" s="88"/>
      <c r="U177" s="88"/>
      <c r="V177" s="88"/>
      <c r="W177" s="88"/>
      <c r="X177" s="88"/>
      <c r="Y177" s="82" t="s">
        <v>7</v>
      </c>
      <c r="Z177" s="82"/>
      <c r="AA177" s="82"/>
      <c r="AB177" s="82"/>
      <c r="AC177" s="82"/>
      <c r="AD177" s="82"/>
      <c r="AE177" s="82"/>
      <c r="AF177" s="82"/>
    </row>
    <row r="178" spans="1:32" ht="17.25" customHeight="1">
      <c r="A178" s="84"/>
      <c r="B178" s="88"/>
      <c r="C178" s="84" t="s">
        <v>68</v>
      </c>
      <c r="D178" s="84" t="s">
        <v>69</v>
      </c>
      <c r="E178" s="83" t="s">
        <v>8</v>
      </c>
      <c r="F178" s="83"/>
      <c r="G178" s="83"/>
      <c r="H178" s="83"/>
      <c r="I178" s="83" t="s">
        <v>9</v>
      </c>
      <c r="J178" s="83"/>
      <c r="K178" s="83"/>
      <c r="L178" s="83"/>
      <c r="M178" s="84" t="s">
        <v>10</v>
      </c>
      <c r="N178" s="84"/>
      <c r="O178" s="84"/>
      <c r="P178" s="84"/>
      <c r="Q178" s="82" t="s">
        <v>11</v>
      </c>
      <c r="R178" s="82"/>
      <c r="S178" s="82" t="s">
        <v>12</v>
      </c>
      <c r="T178" s="82"/>
      <c r="U178" s="82" t="s">
        <v>13</v>
      </c>
      <c r="V178" s="82"/>
      <c r="W178" s="82" t="s">
        <v>14</v>
      </c>
      <c r="X178" s="82"/>
      <c r="Y178" s="82" t="s">
        <v>15</v>
      </c>
      <c r="Z178" s="82"/>
      <c r="AA178" s="82" t="s">
        <v>16</v>
      </c>
      <c r="AB178" s="82"/>
      <c r="AC178" s="82" t="s">
        <v>17</v>
      </c>
      <c r="AD178" s="82"/>
      <c r="AE178" s="82" t="s">
        <v>18</v>
      </c>
      <c r="AF178" s="82"/>
    </row>
    <row r="179" spans="1:32" ht="26.25" customHeight="1">
      <c r="A179" s="84"/>
      <c r="B179" s="88"/>
      <c r="C179" s="84"/>
      <c r="D179" s="84"/>
      <c r="E179" s="83" t="s">
        <v>19</v>
      </c>
      <c r="F179" s="83"/>
      <c r="G179" s="84" t="s">
        <v>20</v>
      </c>
      <c r="H179" s="84"/>
      <c r="I179" s="83" t="s">
        <v>19</v>
      </c>
      <c r="J179" s="83"/>
      <c r="K179" s="84" t="s">
        <v>21</v>
      </c>
      <c r="L179" s="84"/>
      <c r="M179" s="84"/>
      <c r="N179" s="84"/>
      <c r="O179" s="84"/>
      <c r="P179" s="84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</row>
    <row r="180" spans="1:32" ht="35.25" customHeight="1">
      <c r="A180" s="84"/>
      <c r="B180" s="88"/>
      <c r="C180" s="84"/>
      <c r="D180" s="84"/>
      <c r="E180" s="3" t="s">
        <v>66</v>
      </c>
      <c r="F180" s="3" t="s">
        <v>67</v>
      </c>
      <c r="G180" s="3" t="s">
        <v>22</v>
      </c>
      <c r="H180" s="3" t="s">
        <v>23</v>
      </c>
      <c r="I180" s="3" t="s">
        <v>66</v>
      </c>
      <c r="J180" s="3" t="s">
        <v>67</v>
      </c>
      <c r="K180" s="3" t="s">
        <v>22</v>
      </c>
      <c r="L180" s="3" t="s">
        <v>23</v>
      </c>
      <c r="M180" s="3" t="s">
        <v>66</v>
      </c>
      <c r="N180" s="3" t="s">
        <v>67</v>
      </c>
      <c r="O180" s="3" t="s">
        <v>66</v>
      </c>
      <c r="P180" s="3" t="s">
        <v>67</v>
      </c>
      <c r="Q180" s="3" t="s">
        <v>66</v>
      </c>
      <c r="R180" s="3" t="s">
        <v>67</v>
      </c>
      <c r="S180" s="3" t="s">
        <v>66</v>
      </c>
      <c r="T180" s="3" t="s">
        <v>67</v>
      </c>
      <c r="U180" s="3" t="s">
        <v>66</v>
      </c>
      <c r="V180" s="3" t="s">
        <v>67</v>
      </c>
      <c r="W180" s="3" t="s">
        <v>66</v>
      </c>
      <c r="X180" s="3" t="s">
        <v>67</v>
      </c>
      <c r="Y180" s="3" t="s">
        <v>66</v>
      </c>
      <c r="Z180" s="3" t="s">
        <v>67</v>
      </c>
      <c r="AA180" s="3" t="s">
        <v>66</v>
      </c>
      <c r="AB180" s="3" t="s">
        <v>67</v>
      </c>
      <c r="AC180" s="3" t="s">
        <v>66</v>
      </c>
      <c r="AD180" s="3" t="s">
        <v>67</v>
      </c>
      <c r="AE180" s="3" t="s">
        <v>66</v>
      </c>
      <c r="AF180" s="3" t="s">
        <v>23</v>
      </c>
    </row>
    <row r="181" spans="1:32" ht="41.25" customHeight="1">
      <c r="A181" s="6" t="s">
        <v>97</v>
      </c>
      <c r="B181" s="7" t="s">
        <v>96</v>
      </c>
      <c r="C181" s="6">
        <v>200</v>
      </c>
      <c r="D181" s="6">
        <v>250</v>
      </c>
      <c r="E181" s="6">
        <v>4.4</v>
      </c>
      <c r="F181" s="6">
        <v>5.5</v>
      </c>
      <c r="G181" s="6"/>
      <c r="H181" s="6"/>
      <c r="I181" s="6">
        <v>3.92</v>
      </c>
      <c r="J181" s="6">
        <v>4.9</v>
      </c>
      <c r="K181" s="6"/>
      <c r="L181" s="6"/>
      <c r="M181" s="6">
        <v>10.4</v>
      </c>
      <c r="N181" s="6">
        <v>12.3</v>
      </c>
      <c r="O181" s="6">
        <v>278.32</v>
      </c>
      <c r="P181" s="5">
        <v>331.2</v>
      </c>
      <c r="Q181" s="5">
        <v>36.96</v>
      </c>
      <c r="R181" s="5">
        <v>49.3</v>
      </c>
      <c r="S181" s="5">
        <v>86.55</v>
      </c>
      <c r="T181" s="5">
        <v>115.46</v>
      </c>
      <c r="U181" s="5">
        <v>27.74</v>
      </c>
      <c r="V181" s="5">
        <v>37</v>
      </c>
      <c r="W181" s="5">
        <v>1.01</v>
      </c>
      <c r="X181" s="5">
        <v>1.35</v>
      </c>
      <c r="Y181" s="5">
        <v>0.14</v>
      </c>
      <c r="Z181" s="5">
        <v>0.19</v>
      </c>
      <c r="AA181" s="5">
        <v>0.11</v>
      </c>
      <c r="AB181" s="5">
        <v>0.15</v>
      </c>
      <c r="AC181" s="5">
        <v>18.15</v>
      </c>
      <c r="AD181" s="5">
        <v>24.21</v>
      </c>
      <c r="AE181" s="5">
        <v>1.36</v>
      </c>
      <c r="AF181" s="5">
        <v>1.8</v>
      </c>
    </row>
    <row r="182" spans="1:32" ht="44.25" customHeight="1">
      <c r="A182" s="28">
        <v>71</v>
      </c>
      <c r="B182" s="39" t="s">
        <v>35</v>
      </c>
      <c r="C182" s="28">
        <v>75</v>
      </c>
      <c r="D182" s="28">
        <v>75</v>
      </c>
      <c r="E182" s="28">
        <v>0.2</v>
      </c>
      <c r="F182" s="28">
        <v>0.4</v>
      </c>
      <c r="G182" s="28">
        <v>0.2</v>
      </c>
      <c r="H182" s="28">
        <v>0.4</v>
      </c>
      <c r="I182" s="28">
        <v>0</v>
      </c>
      <c r="J182" s="28">
        <v>0</v>
      </c>
      <c r="K182" s="28">
        <v>0</v>
      </c>
      <c r="L182" s="28">
        <v>0</v>
      </c>
      <c r="M182" s="28">
        <v>21.7</v>
      </c>
      <c r="N182" s="28">
        <v>43.4</v>
      </c>
      <c r="O182" s="28">
        <v>88.7</v>
      </c>
      <c r="P182" s="40">
        <v>88.7</v>
      </c>
      <c r="Q182" s="40">
        <v>10</v>
      </c>
      <c r="R182" s="40">
        <v>20</v>
      </c>
      <c r="S182" s="40">
        <v>8</v>
      </c>
      <c r="T182" s="40">
        <v>16</v>
      </c>
      <c r="U182" s="40">
        <v>6</v>
      </c>
      <c r="V182" s="2">
        <v>12</v>
      </c>
      <c r="W182" s="40">
        <v>0.5</v>
      </c>
      <c r="X182" s="41">
        <v>1</v>
      </c>
      <c r="Y182" s="42">
        <v>0.02</v>
      </c>
      <c r="Z182" s="42">
        <v>0.04</v>
      </c>
      <c r="AA182" s="43">
        <v>0.04</v>
      </c>
      <c r="AB182" s="42">
        <v>0.08</v>
      </c>
      <c r="AC182" s="41">
        <v>3</v>
      </c>
      <c r="AD182" s="41">
        <v>6</v>
      </c>
      <c r="AE182" s="41">
        <v>0.4</v>
      </c>
      <c r="AF182" s="41">
        <v>0.8</v>
      </c>
    </row>
    <row r="183" spans="1:32" ht="39" customHeight="1">
      <c r="A183" s="8" t="s">
        <v>103</v>
      </c>
      <c r="B183" s="7" t="s">
        <v>102</v>
      </c>
      <c r="C183" s="6">
        <v>40</v>
      </c>
      <c r="D183" s="6">
        <v>50</v>
      </c>
      <c r="E183" s="6">
        <v>2.24</v>
      </c>
      <c r="F183" s="6">
        <v>3.07</v>
      </c>
      <c r="G183" s="6"/>
      <c r="H183" s="6"/>
      <c r="I183" s="6">
        <v>0.8</v>
      </c>
      <c r="J183" s="6">
        <v>1.07</v>
      </c>
      <c r="K183" s="6"/>
      <c r="L183" s="6"/>
      <c r="M183" s="6">
        <v>16.7</v>
      </c>
      <c r="N183" s="6">
        <v>20.9</v>
      </c>
      <c r="O183" s="6">
        <v>85.7</v>
      </c>
      <c r="P183" s="5">
        <v>107.2</v>
      </c>
      <c r="Q183" s="5">
        <v>9.2</v>
      </c>
      <c r="R183" s="5">
        <v>13.8</v>
      </c>
      <c r="S183" s="5">
        <v>42.4</v>
      </c>
      <c r="T183" s="5">
        <v>63.6</v>
      </c>
      <c r="U183" s="5">
        <v>10</v>
      </c>
      <c r="V183" s="5">
        <v>15</v>
      </c>
      <c r="W183" s="5">
        <v>1.24</v>
      </c>
      <c r="X183" s="5">
        <v>1.86</v>
      </c>
      <c r="Y183" s="5">
        <v>0.04</v>
      </c>
      <c r="Z183" s="5">
        <v>0.07</v>
      </c>
      <c r="AA183" s="5" t="s">
        <v>53</v>
      </c>
      <c r="AB183" s="5">
        <v>0.05</v>
      </c>
      <c r="AC183" s="5">
        <v>0</v>
      </c>
      <c r="AD183" s="5">
        <v>0</v>
      </c>
      <c r="AE183" s="5">
        <v>1.2</v>
      </c>
      <c r="AF183" s="5">
        <v>1.82</v>
      </c>
    </row>
    <row r="184" spans="1:32" ht="36" customHeight="1">
      <c r="A184" s="6">
        <v>45</v>
      </c>
      <c r="B184" s="9" t="s">
        <v>24</v>
      </c>
      <c r="C184" s="3" t="s">
        <v>54</v>
      </c>
      <c r="D184" s="3" t="s">
        <v>55</v>
      </c>
      <c r="E184" s="3">
        <v>0.13</v>
      </c>
      <c r="F184" s="6">
        <v>0.13</v>
      </c>
      <c r="G184" s="6">
        <v>0</v>
      </c>
      <c r="H184" s="6">
        <v>0</v>
      </c>
      <c r="I184" s="6">
        <v>0.02</v>
      </c>
      <c r="J184" s="6">
        <v>0.02</v>
      </c>
      <c r="K184" s="6">
        <v>0.02</v>
      </c>
      <c r="L184" s="6">
        <v>0.02</v>
      </c>
      <c r="M184" s="6">
        <v>15.2</v>
      </c>
      <c r="N184" s="6">
        <v>15.2</v>
      </c>
      <c r="O184" s="6">
        <v>62</v>
      </c>
      <c r="P184" s="5">
        <v>62</v>
      </c>
      <c r="Q184" s="5">
        <v>14.2</v>
      </c>
      <c r="R184" s="5">
        <v>14.2</v>
      </c>
      <c r="S184" s="5">
        <v>4.4</v>
      </c>
      <c r="T184" s="5">
        <v>4.4</v>
      </c>
      <c r="U184" s="5">
        <v>2.4</v>
      </c>
      <c r="V184" s="5">
        <v>2.4</v>
      </c>
      <c r="W184" s="5">
        <v>0.36</v>
      </c>
      <c r="X184" s="5">
        <v>0.36</v>
      </c>
      <c r="Y184" s="10">
        <v>0</v>
      </c>
      <c r="Z184" s="10">
        <v>0</v>
      </c>
      <c r="AA184" s="11">
        <v>0</v>
      </c>
      <c r="AB184" s="10">
        <v>0</v>
      </c>
      <c r="AC184" s="12">
        <v>2.83</v>
      </c>
      <c r="AD184" s="12">
        <v>2.83</v>
      </c>
      <c r="AE184" s="5">
        <v>0.03</v>
      </c>
      <c r="AF184" s="5">
        <v>0.03</v>
      </c>
    </row>
    <row r="185" spans="1:32" ht="36" customHeight="1">
      <c r="A185" s="6" t="s">
        <v>104</v>
      </c>
      <c r="B185" s="7" t="s">
        <v>101</v>
      </c>
      <c r="C185" s="6">
        <v>40</v>
      </c>
      <c r="D185" s="6">
        <v>60</v>
      </c>
      <c r="E185" s="6">
        <v>2.6</v>
      </c>
      <c r="F185" s="6">
        <v>3.96</v>
      </c>
      <c r="G185" s="6"/>
      <c r="H185" s="6"/>
      <c r="I185" s="6">
        <v>0.48</v>
      </c>
      <c r="J185" s="6">
        <v>0.72</v>
      </c>
      <c r="K185" s="6"/>
      <c r="L185" s="6"/>
      <c r="M185" s="6">
        <v>1.05</v>
      </c>
      <c r="N185" s="6">
        <v>1.38</v>
      </c>
      <c r="O185" s="6">
        <v>72.4</v>
      </c>
      <c r="P185" s="5">
        <v>108.6</v>
      </c>
      <c r="Q185" s="5">
        <v>14</v>
      </c>
      <c r="R185" s="5">
        <v>21</v>
      </c>
      <c r="S185" s="5">
        <v>10</v>
      </c>
      <c r="T185" s="5">
        <v>12</v>
      </c>
      <c r="U185" s="5">
        <v>0.31</v>
      </c>
      <c r="V185" s="5">
        <v>0.63</v>
      </c>
      <c r="W185" s="5">
        <v>0.08</v>
      </c>
      <c r="X185" s="5">
        <v>1.12</v>
      </c>
      <c r="Y185" s="5">
        <v>0.02</v>
      </c>
      <c r="Z185" s="5">
        <v>0.04</v>
      </c>
      <c r="AA185" s="5">
        <v>0.07</v>
      </c>
      <c r="AB185" s="5">
        <v>0.1</v>
      </c>
      <c r="AC185" s="5">
        <v>0</v>
      </c>
      <c r="AD185" s="5">
        <v>0</v>
      </c>
      <c r="AE185" s="5">
        <v>67.2</v>
      </c>
      <c r="AF185" s="5">
        <v>75.4</v>
      </c>
    </row>
    <row r="186" spans="1:32" ht="38.25" customHeight="1">
      <c r="A186" s="6"/>
      <c r="B186" s="9" t="s">
        <v>107</v>
      </c>
      <c r="C186" s="3">
        <v>40</v>
      </c>
      <c r="D186" s="3">
        <v>40</v>
      </c>
      <c r="E186" s="3">
        <v>2.88</v>
      </c>
      <c r="F186" s="6">
        <v>2.88</v>
      </c>
      <c r="G186" s="6"/>
      <c r="H186" s="6">
        <v>1.4</v>
      </c>
      <c r="I186" s="6">
        <v>9.24</v>
      </c>
      <c r="J186" s="6">
        <v>9.24</v>
      </c>
      <c r="K186" s="6">
        <v>0.8</v>
      </c>
      <c r="L186" s="6"/>
      <c r="M186" s="6">
        <v>23.52</v>
      </c>
      <c r="N186" s="6">
        <v>23.52</v>
      </c>
      <c r="O186" s="6">
        <v>191.2</v>
      </c>
      <c r="P186" s="5">
        <v>191.2</v>
      </c>
      <c r="Q186" s="5">
        <v>33</v>
      </c>
      <c r="R186" s="5">
        <v>66</v>
      </c>
      <c r="S186" s="5">
        <v>25</v>
      </c>
      <c r="T186" s="5">
        <v>50</v>
      </c>
      <c r="U186" s="5">
        <v>6</v>
      </c>
      <c r="V186" s="5">
        <v>12</v>
      </c>
      <c r="W186" s="5">
        <v>0.4</v>
      </c>
      <c r="X186" s="5">
        <v>0.8</v>
      </c>
      <c r="Y186" s="10">
        <v>0.01</v>
      </c>
      <c r="Z186" s="10">
        <v>0.02</v>
      </c>
      <c r="AA186" s="11">
        <v>0.04</v>
      </c>
      <c r="AB186" s="10">
        <v>0.08</v>
      </c>
      <c r="AC186" s="12">
        <v>0.3</v>
      </c>
      <c r="AD186" s="12">
        <v>0.6</v>
      </c>
      <c r="AE186" s="5">
        <v>0</v>
      </c>
      <c r="AF186" s="5">
        <v>0</v>
      </c>
    </row>
    <row r="187" spans="1:32" ht="43.5" customHeight="1">
      <c r="A187" s="6"/>
      <c r="B187" s="13" t="s">
        <v>25</v>
      </c>
      <c r="C187" s="6"/>
      <c r="D187" s="14"/>
      <c r="E187" s="14">
        <f aca="true" t="shared" si="25" ref="E187:AF187">SUM(E181:E186)</f>
        <v>12.45</v>
      </c>
      <c r="F187" s="14">
        <f t="shared" si="25"/>
        <v>15.940000000000001</v>
      </c>
      <c r="G187" s="14">
        <f t="shared" si="25"/>
        <v>0.2</v>
      </c>
      <c r="H187" s="14">
        <f t="shared" si="25"/>
        <v>1.7999999999999998</v>
      </c>
      <c r="I187" s="14">
        <f t="shared" si="25"/>
        <v>14.459999999999999</v>
      </c>
      <c r="J187" s="14">
        <f t="shared" si="25"/>
        <v>15.95</v>
      </c>
      <c r="K187" s="14">
        <f t="shared" si="25"/>
        <v>0.8200000000000001</v>
      </c>
      <c r="L187" s="14">
        <f t="shared" si="25"/>
        <v>0.02</v>
      </c>
      <c r="M187" s="14">
        <f t="shared" si="25"/>
        <v>88.57</v>
      </c>
      <c r="N187" s="14">
        <f t="shared" si="25"/>
        <v>116.69999999999999</v>
      </c>
      <c r="O187" s="14">
        <f t="shared" si="25"/>
        <v>778.3199999999999</v>
      </c>
      <c r="P187" s="15">
        <f t="shared" si="25"/>
        <v>888.9000000000001</v>
      </c>
      <c r="Q187" s="15">
        <f t="shared" si="25"/>
        <v>117.36</v>
      </c>
      <c r="R187" s="15">
        <f t="shared" si="25"/>
        <v>184.3</v>
      </c>
      <c r="S187" s="15">
        <f t="shared" si="25"/>
        <v>176.35</v>
      </c>
      <c r="T187" s="15">
        <f t="shared" si="25"/>
        <v>261.46</v>
      </c>
      <c r="U187" s="15">
        <f t="shared" si="25"/>
        <v>52.449999999999996</v>
      </c>
      <c r="V187" s="15">
        <f t="shared" si="25"/>
        <v>79.03</v>
      </c>
      <c r="W187" s="15">
        <f t="shared" si="25"/>
        <v>3.59</v>
      </c>
      <c r="X187" s="15">
        <f t="shared" si="25"/>
        <v>6.49</v>
      </c>
      <c r="Y187" s="15">
        <f t="shared" si="25"/>
        <v>0.23</v>
      </c>
      <c r="Z187" s="15">
        <f t="shared" si="25"/>
        <v>0.36000000000000004</v>
      </c>
      <c r="AA187" s="15">
        <f t="shared" si="25"/>
        <v>0.26</v>
      </c>
      <c r="AB187" s="15">
        <f t="shared" si="25"/>
        <v>0.46</v>
      </c>
      <c r="AC187" s="15">
        <f t="shared" si="25"/>
        <v>24.279999999999998</v>
      </c>
      <c r="AD187" s="15">
        <f t="shared" si="25"/>
        <v>33.64</v>
      </c>
      <c r="AE187" s="15">
        <f t="shared" si="25"/>
        <v>70.19</v>
      </c>
      <c r="AF187" s="15">
        <f t="shared" si="25"/>
        <v>79.85000000000001</v>
      </c>
    </row>
    <row r="188" spans="1:32" s="45" customFormat="1" ht="43.5" customHeight="1">
      <c r="A188" s="87" t="s">
        <v>26</v>
      </c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</row>
    <row r="189" spans="1:32" ht="54" customHeight="1">
      <c r="A189" s="6">
        <v>102</v>
      </c>
      <c r="B189" s="7" t="s">
        <v>82</v>
      </c>
      <c r="C189" s="6">
        <v>200</v>
      </c>
      <c r="D189" s="6">
        <v>250</v>
      </c>
      <c r="E189" s="6">
        <v>4.39</v>
      </c>
      <c r="F189" s="6">
        <v>5.49</v>
      </c>
      <c r="G189" s="6">
        <v>5.2</v>
      </c>
      <c r="H189" s="6">
        <v>5.2</v>
      </c>
      <c r="I189" s="6">
        <v>4.22</v>
      </c>
      <c r="J189" s="6">
        <v>5.28</v>
      </c>
      <c r="K189" s="6">
        <v>3.1</v>
      </c>
      <c r="L189" s="6">
        <v>3.1</v>
      </c>
      <c r="M189" s="6">
        <v>13.06</v>
      </c>
      <c r="N189" s="6">
        <v>16.33</v>
      </c>
      <c r="O189" s="6">
        <v>107.8</v>
      </c>
      <c r="P189" s="5">
        <v>134.75</v>
      </c>
      <c r="Q189" s="5">
        <v>119.25</v>
      </c>
      <c r="R189" s="5">
        <v>159</v>
      </c>
      <c r="S189" s="5">
        <v>52.88</v>
      </c>
      <c r="T189" s="5">
        <v>70.5</v>
      </c>
      <c r="U189" s="5">
        <v>9.83</v>
      </c>
      <c r="V189" s="5">
        <v>13.1</v>
      </c>
      <c r="W189" s="5">
        <v>8.78</v>
      </c>
      <c r="X189" s="5">
        <v>11.7</v>
      </c>
      <c r="Y189" s="5">
        <v>0.25</v>
      </c>
      <c r="Z189" s="5">
        <v>0.15</v>
      </c>
      <c r="AA189" s="5">
        <v>0.01</v>
      </c>
      <c r="AB189" s="5">
        <v>0.018</v>
      </c>
      <c r="AC189" s="5">
        <v>0.81</v>
      </c>
      <c r="AD189" s="5">
        <v>1.08</v>
      </c>
      <c r="AE189" s="5">
        <v>1.2</v>
      </c>
      <c r="AF189" s="5">
        <v>1.5</v>
      </c>
    </row>
    <row r="190" spans="1:33" ht="37.5" customHeight="1">
      <c r="A190" s="6">
        <v>35</v>
      </c>
      <c r="B190" s="7" t="s">
        <v>78</v>
      </c>
      <c r="C190" s="6">
        <v>210</v>
      </c>
      <c r="D190" s="6">
        <v>260</v>
      </c>
      <c r="E190" s="21">
        <v>20.3</v>
      </c>
      <c r="F190" s="21">
        <v>25.38</v>
      </c>
      <c r="G190" s="21">
        <v>14.17</v>
      </c>
      <c r="H190" s="21">
        <v>17.74</v>
      </c>
      <c r="I190" s="21">
        <v>17</v>
      </c>
      <c r="J190" s="21">
        <v>21.25</v>
      </c>
      <c r="K190" s="21">
        <v>0.49</v>
      </c>
      <c r="L190" s="21">
        <v>0.67</v>
      </c>
      <c r="M190" s="21">
        <v>35.69</v>
      </c>
      <c r="N190" s="21">
        <v>44.61</v>
      </c>
      <c r="O190" s="21">
        <v>377</v>
      </c>
      <c r="P190" s="22">
        <v>471.25</v>
      </c>
      <c r="Q190" s="22">
        <v>28.5</v>
      </c>
      <c r="R190" s="22">
        <v>35.59</v>
      </c>
      <c r="S190" s="21">
        <v>135.2</v>
      </c>
      <c r="T190" s="21">
        <v>155.3</v>
      </c>
      <c r="U190" s="22">
        <v>14.4</v>
      </c>
      <c r="V190" s="22">
        <v>14.4</v>
      </c>
      <c r="W190" s="22">
        <v>1.5</v>
      </c>
      <c r="X190" s="22">
        <v>1.9</v>
      </c>
      <c r="Y190" s="22">
        <v>0.06</v>
      </c>
      <c r="Z190" s="22">
        <v>0.07</v>
      </c>
      <c r="AA190" s="22">
        <v>0.01</v>
      </c>
      <c r="AB190" s="22">
        <v>0.02</v>
      </c>
      <c r="AC190" s="22">
        <v>1.5</v>
      </c>
      <c r="AD190" s="22">
        <v>1.67</v>
      </c>
      <c r="AE190" s="22">
        <v>1.6</v>
      </c>
      <c r="AF190" s="22">
        <v>1.93</v>
      </c>
      <c r="AG190" s="5"/>
    </row>
    <row r="191" spans="1:32" ht="6" customHeight="1">
      <c r="A191" s="8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48" customHeight="1">
      <c r="A192" s="6" t="s">
        <v>99</v>
      </c>
      <c r="B192" s="9" t="s">
        <v>24</v>
      </c>
      <c r="C192" s="3" t="s">
        <v>54</v>
      </c>
      <c r="D192" s="3" t="s">
        <v>54</v>
      </c>
      <c r="E192" s="3">
        <v>0.13</v>
      </c>
      <c r="F192" s="6">
        <v>0.13</v>
      </c>
      <c r="G192" s="6">
        <v>0</v>
      </c>
      <c r="H192" s="6">
        <v>0</v>
      </c>
      <c r="I192" s="6">
        <v>0.02</v>
      </c>
      <c r="J192" s="6">
        <v>0.02</v>
      </c>
      <c r="K192" s="6">
        <v>0.02</v>
      </c>
      <c r="L192" s="6">
        <v>0.02</v>
      </c>
      <c r="M192" s="6">
        <v>15.2</v>
      </c>
      <c r="N192" s="6">
        <v>15.2</v>
      </c>
      <c r="O192" s="6">
        <v>62</v>
      </c>
      <c r="P192" s="5">
        <v>62</v>
      </c>
      <c r="Q192" s="5">
        <v>14.2</v>
      </c>
      <c r="R192" s="5">
        <v>14.2</v>
      </c>
      <c r="S192" s="5">
        <v>4.4</v>
      </c>
      <c r="T192" s="5">
        <v>4.4</v>
      </c>
      <c r="U192" s="5">
        <v>2.4</v>
      </c>
      <c r="V192" s="5">
        <v>2.4</v>
      </c>
      <c r="W192" s="5">
        <v>0.36</v>
      </c>
      <c r="X192" s="5">
        <v>0.36</v>
      </c>
      <c r="Y192" s="10">
        <v>0</v>
      </c>
      <c r="Z192" s="10">
        <v>0</v>
      </c>
      <c r="AA192" s="11">
        <v>0</v>
      </c>
      <c r="AB192" s="10">
        <v>0</v>
      </c>
      <c r="AC192" s="12">
        <v>2.83</v>
      </c>
      <c r="AD192" s="12">
        <v>2.83</v>
      </c>
      <c r="AE192" s="5">
        <v>0.03</v>
      </c>
      <c r="AF192" s="5">
        <v>0.03</v>
      </c>
    </row>
    <row r="193" spans="1:32" ht="33.75" customHeight="1">
      <c r="A193" s="6" t="s">
        <v>98</v>
      </c>
      <c r="B193" s="7" t="s">
        <v>47</v>
      </c>
      <c r="C193" s="6">
        <v>200</v>
      </c>
      <c r="D193" s="6">
        <v>200</v>
      </c>
      <c r="E193" s="6">
        <v>1.8</v>
      </c>
      <c r="F193" s="6">
        <v>1.8</v>
      </c>
      <c r="G193" s="6">
        <v>0</v>
      </c>
      <c r="H193" s="6">
        <v>0</v>
      </c>
      <c r="I193" s="6">
        <v>0.4</v>
      </c>
      <c r="J193" s="6">
        <v>0.4</v>
      </c>
      <c r="K193" s="6">
        <v>0.3</v>
      </c>
      <c r="L193" s="6">
        <v>0.3</v>
      </c>
      <c r="M193" s="6">
        <v>16.2</v>
      </c>
      <c r="N193" s="6">
        <v>16.2</v>
      </c>
      <c r="O193" s="6">
        <v>77.52</v>
      </c>
      <c r="P193" s="5">
        <v>77.52</v>
      </c>
      <c r="Q193" s="5">
        <v>51</v>
      </c>
      <c r="R193" s="5">
        <v>51</v>
      </c>
      <c r="S193" s="5">
        <v>35</v>
      </c>
      <c r="T193" s="5">
        <v>35</v>
      </c>
      <c r="U193" s="5">
        <v>20</v>
      </c>
      <c r="V193" s="5">
        <v>20</v>
      </c>
      <c r="W193" s="5">
        <v>0.5</v>
      </c>
      <c r="X193" s="5">
        <v>0.5</v>
      </c>
      <c r="Y193" s="5">
        <v>0.06</v>
      </c>
      <c r="Z193" s="5">
        <v>0.06</v>
      </c>
      <c r="AA193" s="5">
        <v>0.02</v>
      </c>
      <c r="AB193" s="5">
        <v>0.02</v>
      </c>
      <c r="AC193" s="5">
        <v>90</v>
      </c>
      <c r="AD193" s="5">
        <v>90</v>
      </c>
      <c r="AE193" s="5">
        <v>0.3</v>
      </c>
      <c r="AF193" s="5">
        <v>0.3</v>
      </c>
    </row>
    <row r="194" spans="1:32" ht="33.75" customHeight="1">
      <c r="A194" s="6"/>
      <c r="B194" s="13" t="s">
        <v>38</v>
      </c>
      <c r="C194" s="6"/>
      <c r="D194" s="14"/>
      <c r="E194" s="14">
        <f>SUM(E189:E193)</f>
        <v>26.62</v>
      </c>
      <c r="F194" s="14">
        <f>SUM(F189:F193)</f>
        <v>32.8</v>
      </c>
      <c r="G194" s="14">
        <f>SUM(G189:G193)</f>
        <v>19.37</v>
      </c>
      <c r="H194" s="14">
        <f aca="true" t="shared" si="26" ref="H194:AE194">H189+H190+H191+H192</f>
        <v>22.939999999999998</v>
      </c>
      <c r="I194" s="14">
        <f t="shared" si="26"/>
        <v>21.24</v>
      </c>
      <c r="J194" s="14">
        <f t="shared" si="26"/>
        <v>26.55</v>
      </c>
      <c r="K194" s="14">
        <f t="shared" si="26"/>
        <v>3.61</v>
      </c>
      <c r="L194" s="14">
        <f t="shared" si="26"/>
        <v>3.79</v>
      </c>
      <c r="M194" s="14">
        <f t="shared" si="26"/>
        <v>63.95</v>
      </c>
      <c r="N194" s="14">
        <f t="shared" si="26"/>
        <v>76.14</v>
      </c>
      <c r="O194" s="14">
        <f t="shared" si="26"/>
        <v>546.8</v>
      </c>
      <c r="P194" s="15">
        <f t="shared" si="26"/>
        <v>668</v>
      </c>
      <c r="Q194" s="15">
        <f t="shared" si="26"/>
        <v>161.95</v>
      </c>
      <c r="R194" s="15">
        <f t="shared" si="26"/>
        <v>208.79</v>
      </c>
      <c r="S194" s="15">
        <f t="shared" si="26"/>
        <v>192.48</v>
      </c>
      <c r="T194" s="15">
        <f t="shared" si="26"/>
        <v>230.20000000000002</v>
      </c>
      <c r="U194" s="15">
        <f t="shared" si="26"/>
        <v>26.63</v>
      </c>
      <c r="V194" s="15">
        <f t="shared" si="26"/>
        <v>29.9</v>
      </c>
      <c r="W194" s="15">
        <f t="shared" si="26"/>
        <v>10.639999999999999</v>
      </c>
      <c r="X194" s="15">
        <f t="shared" si="26"/>
        <v>13.959999999999999</v>
      </c>
      <c r="Y194" s="15">
        <f t="shared" si="26"/>
        <v>0.31</v>
      </c>
      <c r="Z194" s="15">
        <f t="shared" si="26"/>
        <v>0.22</v>
      </c>
      <c r="AA194" s="15">
        <f t="shared" si="26"/>
        <v>0.02</v>
      </c>
      <c r="AB194" s="15">
        <f t="shared" si="26"/>
        <v>0.038</v>
      </c>
      <c r="AC194" s="15">
        <f t="shared" si="26"/>
        <v>5.140000000000001</v>
      </c>
      <c r="AD194" s="15">
        <f t="shared" si="26"/>
        <v>5.58</v>
      </c>
      <c r="AE194" s="15">
        <f t="shared" si="26"/>
        <v>2.8299999999999996</v>
      </c>
      <c r="AF194" s="15">
        <f>SUM(AF189:AF193)</f>
        <v>3.7599999999999993</v>
      </c>
    </row>
    <row r="195" spans="1:32" ht="47.25" customHeight="1">
      <c r="A195" s="6"/>
      <c r="B195" s="13" t="s">
        <v>32</v>
      </c>
      <c r="C195" s="6"/>
      <c r="D195" s="14"/>
      <c r="E195" s="14">
        <f aca="true" t="shared" si="27" ref="E195:AF195">E187+E194</f>
        <v>39.07</v>
      </c>
      <c r="F195" s="14">
        <f t="shared" si="27"/>
        <v>48.739999999999995</v>
      </c>
      <c r="G195" s="14">
        <f t="shared" si="27"/>
        <v>19.57</v>
      </c>
      <c r="H195" s="14">
        <f t="shared" si="27"/>
        <v>24.74</v>
      </c>
      <c r="I195" s="14">
        <f t="shared" si="27"/>
        <v>35.699999999999996</v>
      </c>
      <c r="J195" s="14">
        <f t="shared" si="27"/>
        <v>42.5</v>
      </c>
      <c r="K195" s="14">
        <f t="shared" si="27"/>
        <v>4.43</v>
      </c>
      <c r="L195" s="14">
        <f t="shared" si="27"/>
        <v>3.81</v>
      </c>
      <c r="M195" s="14">
        <f t="shared" si="27"/>
        <v>152.51999999999998</v>
      </c>
      <c r="N195" s="14">
        <f t="shared" si="27"/>
        <v>192.83999999999997</v>
      </c>
      <c r="O195" s="14">
        <f t="shared" si="27"/>
        <v>1325.12</v>
      </c>
      <c r="P195" s="15">
        <f t="shared" si="27"/>
        <v>1556.9</v>
      </c>
      <c r="Q195" s="15">
        <f t="shared" si="27"/>
        <v>279.31</v>
      </c>
      <c r="R195" s="15">
        <f t="shared" si="27"/>
        <v>393.09000000000003</v>
      </c>
      <c r="S195" s="15">
        <f t="shared" si="27"/>
        <v>368.83</v>
      </c>
      <c r="T195" s="15">
        <f t="shared" si="27"/>
        <v>491.65999999999997</v>
      </c>
      <c r="U195" s="15">
        <f t="shared" si="27"/>
        <v>79.08</v>
      </c>
      <c r="V195" s="15">
        <f t="shared" si="27"/>
        <v>108.93</v>
      </c>
      <c r="W195" s="15">
        <f t="shared" si="27"/>
        <v>14.229999999999999</v>
      </c>
      <c r="X195" s="15">
        <f t="shared" si="27"/>
        <v>20.45</v>
      </c>
      <c r="Y195" s="15">
        <f t="shared" si="27"/>
        <v>0.54</v>
      </c>
      <c r="Z195" s="15">
        <f t="shared" si="27"/>
        <v>0.5800000000000001</v>
      </c>
      <c r="AA195" s="15">
        <f t="shared" si="27"/>
        <v>0.28</v>
      </c>
      <c r="AB195" s="15">
        <f t="shared" si="27"/>
        <v>0.498</v>
      </c>
      <c r="AC195" s="15">
        <f t="shared" si="27"/>
        <v>29.419999999999998</v>
      </c>
      <c r="AD195" s="15">
        <f t="shared" si="27"/>
        <v>39.22</v>
      </c>
      <c r="AE195" s="15">
        <f t="shared" si="27"/>
        <v>73.02</v>
      </c>
      <c r="AF195" s="15">
        <f t="shared" si="27"/>
        <v>83.61000000000001</v>
      </c>
    </row>
    <row r="196" spans="1:32" ht="255" customHeight="1">
      <c r="A196" s="32"/>
      <c r="B196" s="47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8"/>
    </row>
    <row r="197" spans="1:32" ht="34.5" customHeight="1">
      <c r="A197" s="81" t="s">
        <v>124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</row>
    <row r="198" spans="1:32" ht="30" customHeight="1">
      <c r="A198" s="87" t="s">
        <v>0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</row>
    <row r="199" spans="1:32" ht="27.75" customHeight="1">
      <c r="A199" s="84" t="s">
        <v>1</v>
      </c>
      <c r="B199" s="88" t="s">
        <v>2</v>
      </c>
      <c r="C199" s="84" t="s">
        <v>3</v>
      </c>
      <c r="D199" s="84"/>
      <c r="E199" s="84" t="s">
        <v>4</v>
      </c>
      <c r="F199" s="84"/>
      <c r="G199" s="84"/>
      <c r="H199" s="84"/>
      <c r="I199" s="84"/>
      <c r="J199" s="84"/>
      <c r="K199" s="84"/>
      <c r="L199" s="84"/>
      <c r="M199" s="84"/>
      <c r="N199" s="84"/>
      <c r="O199" s="84" t="s">
        <v>29</v>
      </c>
      <c r="P199" s="84"/>
      <c r="Q199" s="88" t="s">
        <v>6</v>
      </c>
      <c r="R199" s="88"/>
      <c r="S199" s="88"/>
      <c r="T199" s="88"/>
      <c r="U199" s="88"/>
      <c r="V199" s="88"/>
      <c r="W199" s="88"/>
      <c r="X199" s="88"/>
      <c r="Y199" s="82" t="s">
        <v>7</v>
      </c>
      <c r="Z199" s="82"/>
      <c r="AA199" s="82"/>
      <c r="AB199" s="82"/>
      <c r="AC199" s="82"/>
      <c r="AD199" s="82"/>
      <c r="AE199" s="82"/>
      <c r="AF199" s="82"/>
    </row>
    <row r="200" spans="1:32" ht="14.25" customHeight="1">
      <c r="A200" s="84"/>
      <c r="B200" s="88"/>
      <c r="C200" s="84" t="s">
        <v>68</v>
      </c>
      <c r="D200" s="84" t="s">
        <v>69</v>
      </c>
      <c r="E200" s="83" t="s">
        <v>8</v>
      </c>
      <c r="F200" s="83"/>
      <c r="G200" s="83"/>
      <c r="H200" s="83"/>
      <c r="I200" s="83" t="s">
        <v>9</v>
      </c>
      <c r="J200" s="83"/>
      <c r="K200" s="83"/>
      <c r="L200" s="83"/>
      <c r="M200" s="84" t="s">
        <v>10</v>
      </c>
      <c r="N200" s="84"/>
      <c r="O200" s="84"/>
      <c r="P200" s="84"/>
      <c r="Q200" s="82" t="s">
        <v>11</v>
      </c>
      <c r="R200" s="82"/>
      <c r="S200" s="82" t="s">
        <v>12</v>
      </c>
      <c r="T200" s="82"/>
      <c r="U200" s="82" t="s">
        <v>13</v>
      </c>
      <c r="V200" s="82"/>
      <c r="W200" s="82" t="s">
        <v>14</v>
      </c>
      <c r="X200" s="82"/>
      <c r="Y200" s="82" t="s">
        <v>15</v>
      </c>
      <c r="Z200" s="82"/>
      <c r="AA200" s="82" t="s">
        <v>16</v>
      </c>
      <c r="AB200" s="82"/>
      <c r="AC200" s="82" t="s">
        <v>17</v>
      </c>
      <c r="AD200" s="82"/>
      <c r="AE200" s="82" t="s">
        <v>18</v>
      </c>
      <c r="AF200" s="82"/>
    </row>
    <row r="201" spans="1:32" ht="17.25" customHeight="1">
      <c r="A201" s="84"/>
      <c r="B201" s="88"/>
      <c r="C201" s="84"/>
      <c r="D201" s="84"/>
      <c r="E201" s="83" t="s">
        <v>19</v>
      </c>
      <c r="F201" s="83"/>
      <c r="G201" s="84" t="s">
        <v>20</v>
      </c>
      <c r="H201" s="84"/>
      <c r="I201" s="83" t="s">
        <v>19</v>
      </c>
      <c r="J201" s="83"/>
      <c r="K201" s="84" t="s">
        <v>21</v>
      </c>
      <c r="L201" s="84"/>
      <c r="M201" s="84"/>
      <c r="N201" s="84"/>
      <c r="O201" s="84"/>
      <c r="P201" s="84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</row>
    <row r="202" spans="1:32" ht="33" customHeight="1">
      <c r="A202" s="84"/>
      <c r="B202" s="88"/>
      <c r="C202" s="84"/>
      <c r="D202" s="84"/>
      <c r="E202" s="3" t="s">
        <v>66</v>
      </c>
      <c r="F202" s="3" t="s">
        <v>67</v>
      </c>
      <c r="G202" s="3" t="s">
        <v>22</v>
      </c>
      <c r="H202" s="3" t="s">
        <v>23</v>
      </c>
      <c r="I202" s="3" t="s">
        <v>66</v>
      </c>
      <c r="J202" s="3" t="s">
        <v>67</v>
      </c>
      <c r="K202" s="3" t="s">
        <v>22</v>
      </c>
      <c r="L202" s="3" t="s">
        <v>23</v>
      </c>
      <c r="M202" s="3" t="s">
        <v>66</v>
      </c>
      <c r="N202" s="3" t="s">
        <v>67</v>
      </c>
      <c r="O202" s="3" t="s">
        <v>66</v>
      </c>
      <c r="P202" s="4" t="s">
        <v>67</v>
      </c>
      <c r="Q202" s="4" t="s">
        <v>66</v>
      </c>
      <c r="R202" s="4" t="s">
        <v>67</v>
      </c>
      <c r="S202" s="4" t="s">
        <v>66</v>
      </c>
      <c r="T202" s="4" t="s">
        <v>67</v>
      </c>
      <c r="U202" s="4" t="s">
        <v>66</v>
      </c>
      <c r="V202" s="4" t="s">
        <v>67</v>
      </c>
      <c r="W202" s="4" t="s">
        <v>66</v>
      </c>
      <c r="X202" s="4" t="s">
        <v>67</v>
      </c>
      <c r="Y202" s="4" t="s">
        <v>66</v>
      </c>
      <c r="Z202" s="4" t="s">
        <v>67</v>
      </c>
      <c r="AA202" s="4" t="s">
        <v>66</v>
      </c>
      <c r="AB202" s="4" t="s">
        <v>67</v>
      </c>
      <c r="AC202" s="4" t="s">
        <v>66</v>
      </c>
      <c r="AD202" s="4" t="s">
        <v>67</v>
      </c>
      <c r="AE202" s="4" t="s">
        <v>66</v>
      </c>
      <c r="AF202" s="4" t="s">
        <v>67</v>
      </c>
    </row>
    <row r="203" spans="1:32" ht="46.5" customHeight="1">
      <c r="A203" s="3">
        <v>40</v>
      </c>
      <c r="B203" s="7" t="s">
        <v>73</v>
      </c>
      <c r="C203" s="3">
        <v>150</v>
      </c>
      <c r="D203" s="3">
        <v>200</v>
      </c>
      <c r="E203" s="6">
        <v>5.35</v>
      </c>
      <c r="F203" s="6">
        <v>7.14</v>
      </c>
      <c r="G203" s="6">
        <v>9.9</v>
      </c>
      <c r="H203" s="6">
        <v>19.9</v>
      </c>
      <c r="I203" s="6">
        <v>0.55</v>
      </c>
      <c r="J203" s="6">
        <v>0.74</v>
      </c>
      <c r="K203" s="6">
        <v>13.9</v>
      </c>
      <c r="L203" s="6">
        <v>27.8</v>
      </c>
      <c r="M203" s="6">
        <v>25.6</v>
      </c>
      <c r="N203" s="6">
        <v>27.6</v>
      </c>
      <c r="O203" s="6">
        <v>157.4</v>
      </c>
      <c r="P203" s="5">
        <v>209.9</v>
      </c>
      <c r="Q203" s="5">
        <v>131</v>
      </c>
      <c r="R203" s="5">
        <v>262</v>
      </c>
      <c r="S203" s="5">
        <v>78</v>
      </c>
      <c r="T203" s="5">
        <v>156</v>
      </c>
      <c r="U203" s="5">
        <v>13</v>
      </c>
      <c r="V203" s="5">
        <v>26</v>
      </c>
      <c r="W203" s="5">
        <v>0.9</v>
      </c>
      <c r="X203" s="5">
        <v>1.8</v>
      </c>
      <c r="Y203" s="5">
        <v>0.17</v>
      </c>
      <c r="Z203" s="5">
        <v>0.34</v>
      </c>
      <c r="AA203" s="5">
        <v>0.08</v>
      </c>
      <c r="AB203" s="5">
        <v>0.16</v>
      </c>
      <c r="AC203" s="5">
        <v>0</v>
      </c>
      <c r="AD203" s="5">
        <v>0</v>
      </c>
      <c r="AE203" s="5">
        <v>1.7</v>
      </c>
      <c r="AF203" s="5">
        <v>3.4</v>
      </c>
    </row>
    <row r="204" spans="1:32" ht="41.25" customHeight="1">
      <c r="A204" s="72" t="s">
        <v>109</v>
      </c>
      <c r="B204" s="7" t="s">
        <v>65</v>
      </c>
      <c r="C204" s="6">
        <v>80</v>
      </c>
      <c r="D204" s="6">
        <v>100</v>
      </c>
      <c r="E204" s="6">
        <v>6.03</v>
      </c>
      <c r="F204" s="6">
        <v>7.54</v>
      </c>
      <c r="G204" s="6">
        <v>32.8</v>
      </c>
      <c r="H204" s="6">
        <v>32.8</v>
      </c>
      <c r="I204" s="6">
        <v>12.54</v>
      </c>
      <c r="J204" s="6">
        <v>13.87</v>
      </c>
      <c r="K204" s="6">
        <v>0</v>
      </c>
      <c r="L204" s="6">
        <v>0</v>
      </c>
      <c r="M204" s="6">
        <v>4.62</v>
      </c>
      <c r="N204" s="6">
        <v>6.24</v>
      </c>
      <c r="O204" s="6">
        <v>125</v>
      </c>
      <c r="P204" s="5">
        <v>156.9</v>
      </c>
      <c r="Q204" s="5">
        <v>124</v>
      </c>
      <c r="R204" s="5">
        <v>154.8</v>
      </c>
      <c r="S204" s="5">
        <v>210</v>
      </c>
      <c r="T204" s="5">
        <v>242</v>
      </c>
      <c r="U204" s="5">
        <v>6</v>
      </c>
      <c r="V204" s="5">
        <v>6</v>
      </c>
      <c r="W204" s="5">
        <v>4</v>
      </c>
      <c r="X204" s="5">
        <v>6</v>
      </c>
      <c r="Y204" s="5">
        <v>0.1</v>
      </c>
      <c r="Z204" s="5">
        <v>0.2</v>
      </c>
      <c r="AA204" s="5">
        <v>0.1</v>
      </c>
      <c r="AB204" s="5">
        <v>0.1</v>
      </c>
      <c r="AC204" s="12">
        <v>1</v>
      </c>
      <c r="AD204" s="22">
        <v>1.29</v>
      </c>
      <c r="AE204" s="5">
        <v>5.3</v>
      </c>
      <c r="AF204" s="5">
        <v>7.3</v>
      </c>
    </row>
    <row r="205" spans="1:32" ht="38.25" customHeight="1">
      <c r="A205" s="6" t="s">
        <v>104</v>
      </c>
      <c r="B205" s="7" t="s">
        <v>101</v>
      </c>
      <c r="C205" s="6">
        <v>40</v>
      </c>
      <c r="D205" s="6">
        <v>60</v>
      </c>
      <c r="E205" s="6">
        <v>2.6</v>
      </c>
      <c r="F205" s="6">
        <v>3.96</v>
      </c>
      <c r="G205" s="6"/>
      <c r="H205" s="6"/>
      <c r="I205" s="6">
        <v>0.48</v>
      </c>
      <c r="J205" s="6">
        <v>0.72</v>
      </c>
      <c r="K205" s="6"/>
      <c r="L205" s="6"/>
      <c r="M205" s="6">
        <v>1.05</v>
      </c>
      <c r="N205" s="6">
        <v>1.38</v>
      </c>
      <c r="O205" s="6">
        <v>72.4</v>
      </c>
      <c r="P205" s="5">
        <v>108.6</v>
      </c>
      <c r="Q205" s="5">
        <v>14</v>
      </c>
      <c r="R205" s="5">
        <v>21</v>
      </c>
      <c r="S205" s="5">
        <v>10</v>
      </c>
      <c r="T205" s="5">
        <v>12</v>
      </c>
      <c r="U205" s="5">
        <v>0.31</v>
      </c>
      <c r="V205" s="5">
        <v>0.63</v>
      </c>
      <c r="W205" s="5">
        <v>0.08</v>
      </c>
      <c r="X205" s="5">
        <v>1.12</v>
      </c>
      <c r="Y205" s="5">
        <v>0.02</v>
      </c>
      <c r="Z205" s="5">
        <v>0.04</v>
      </c>
      <c r="AA205" s="5">
        <v>0.07</v>
      </c>
      <c r="AB205" s="5">
        <v>0.1</v>
      </c>
      <c r="AC205" s="5">
        <v>0</v>
      </c>
      <c r="AD205" s="5">
        <v>0</v>
      </c>
      <c r="AE205" s="5">
        <v>67.2</v>
      </c>
      <c r="AF205" s="5">
        <v>75.4</v>
      </c>
    </row>
    <row r="206" spans="1:32" ht="35.25" customHeight="1">
      <c r="A206" s="6">
        <v>45</v>
      </c>
      <c r="B206" s="9" t="s">
        <v>24</v>
      </c>
      <c r="C206" s="3" t="s">
        <v>54</v>
      </c>
      <c r="D206" s="3" t="s">
        <v>55</v>
      </c>
      <c r="E206" s="3">
        <v>0.13</v>
      </c>
      <c r="F206" s="6">
        <v>0.13</v>
      </c>
      <c r="G206" s="6">
        <v>0</v>
      </c>
      <c r="H206" s="6">
        <v>0</v>
      </c>
      <c r="I206" s="6">
        <v>0.02</v>
      </c>
      <c r="J206" s="6">
        <v>0.02</v>
      </c>
      <c r="K206" s="6">
        <v>0.02</v>
      </c>
      <c r="L206" s="6">
        <v>0.02</v>
      </c>
      <c r="M206" s="6">
        <v>15.2</v>
      </c>
      <c r="N206" s="6">
        <v>15.2</v>
      </c>
      <c r="O206" s="6">
        <v>62</v>
      </c>
      <c r="P206" s="5">
        <v>62</v>
      </c>
      <c r="Q206" s="5">
        <v>14.2</v>
      </c>
      <c r="R206" s="5">
        <v>14.2</v>
      </c>
      <c r="S206" s="5">
        <v>4.4</v>
      </c>
      <c r="T206" s="5">
        <v>4.4</v>
      </c>
      <c r="U206" s="5">
        <v>2.4</v>
      </c>
      <c r="V206" s="5">
        <v>2.4</v>
      </c>
      <c r="W206" s="5">
        <v>0.36</v>
      </c>
      <c r="X206" s="5">
        <v>0.36</v>
      </c>
      <c r="Y206" s="10">
        <v>0</v>
      </c>
      <c r="Z206" s="10">
        <v>0</v>
      </c>
      <c r="AA206" s="11">
        <v>0</v>
      </c>
      <c r="AB206" s="10">
        <v>0</v>
      </c>
      <c r="AC206" s="12">
        <v>2.83</v>
      </c>
      <c r="AD206" s="12">
        <v>2.83</v>
      </c>
      <c r="AE206" s="5">
        <v>0.03</v>
      </c>
      <c r="AF206" s="5">
        <v>0.03</v>
      </c>
    </row>
    <row r="207" spans="1:32" ht="39" customHeight="1">
      <c r="A207" s="70"/>
      <c r="B207" s="7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0.75" customHeight="1">
      <c r="A208" s="8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29.25" customHeight="1">
      <c r="A209" s="6"/>
      <c r="B209" s="52" t="s">
        <v>49</v>
      </c>
      <c r="C209" s="6"/>
      <c r="D209" s="6"/>
      <c r="E209" s="14">
        <f aca="true" t="shared" si="28" ref="E209:AF209">SUM(E203:E208)</f>
        <v>14.11</v>
      </c>
      <c r="F209" s="14">
        <f t="shared" si="28"/>
        <v>18.77</v>
      </c>
      <c r="G209" s="14">
        <f t="shared" si="28"/>
        <v>42.699999999999996</v>
      </c>
      <c r="H209" s="14">
        <f t="shared" si="28"/>
        <v>52.699999999999996</v>
      </c>
      <c r="I209" s="14">
        <f t="shared" si="28"/>
        <v>13.59</v>
      </c>
      <c r="J209" s="14">
        <f t="shared" si="28"/>
        <v>15.35</v>
      </c>
      <c r="K209" s="14">
        <f t="shared" si="28"/>
        <v>13.92</v>
      </c>
      <c r="L209" s="14">
        <f t="shared" si="28"/>
        <v>27.82</v>
      </c>
      <c r="M209" s="14">
        <f t="shared" si="28"/>
        <v>46.47</v>
      </c>
      <c r="N209" s="14">
        <f t="shared" si="28"/>
        <v>50.42</v>
      </c>
      <c r="O209" s="14">
        <f t="shared" si="28"/>
        <v>416.79999999999995</v>
      </c>
      <c r="P209" s="15">
        <f t="shared" si="28"/>
        <v>537.4</v>
      </c>
      <c r="Q209" s="15">
        <f t="shared" si="28"/>
        <v>283.2</v>
      </c>
      <c r="R209" s="15">
        <f t="shared" si="28"/>
        <v>452</v>
      </c>
      <c r="S209" s="15">
        <f t="shared" si="28"/>
        <v>302.4</v>
      </c>
      <c r="T209" s="15">
        <f t="shared" si="28"/>
        <v>414.4</v>
      </c>
      <c r="U209" s="15">
        <f t="shared" si="28"/>
        <v>21.709999999999997</v>
      </c>
      <c r="V209" s="15">
        <f t="shared" si="28"/>
        <v>35.03</v>
      </c>
      <c r="W209" s="15">
        <f t="shared" si="28"/>
        <v>5.340000000000001</v>
      </c>
      <c r="X209" s="15">
        <f t="shared" si="28"/>
        <v>9.28</v>
      </c>
      <c r="Y209" s="15">
        <f t="shared" si="28"/>
        <v>0.29000000000000004</v>
      </c>
      <c r="Z209" s="15">
        <f t="shared" si="28"/>
        <v>0.5800000000000001</v>
      </c>
      <c r="AA209" s="15">
        <f t="shared" si="28"/>
        <v>0.25</v>
      </c>
      <c r="AB209" s="15">
        <f t="shared" si="28"/>
        <v>0.36</v>
      </c>
      <c r="AC209" s="15">
        <f t="shared" si="28"/>
        <v>3.83</v>
      </c>
      <c r="AD209" s="15">
        <f t="shared" si="28"/>
        <v>4.12</v>
      </c>
      <c r="AE209" s="19">
        <f t="shared" si="28"/>
        <v>74.23</v>
      </c>
      <c r="AF209" s="19">
        <f t="shared" si="28"/>
        <v>86.13000000000001</v>
      </c>
    </row>
    <row r="210" spans="1:32" s="45" customFormat="1" ht="24.75" customHeight="1">
      <c r="A210" s="87" t="s">
        <v>26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</row>
    <row r="211" spans="1:32" ht="39.75" customHeight="1">
      <c r="A211" s="6">
        <v>15</v>
      </c>
      <c r="B211" s="7" t="s">
        <v>110</v>
      </c>
      <c r="C211" s="6">
        <v>200</v>
      </c>
      <c r="D211" s="6">
        <v>250</v>
      </c>
      <c r="E211" s="6">
        <v>1.68</v>
      </c>
      <c r="F211" s="6">
        <v>2.1</v>
      </c>
      <c r="G211" s="6">
        <v>2</v>
      </c>
      <c r="H211" s="6">
        <v>2.6</v>
      </c>
      <c r="I211" s="6">
        <v>5.98</v>
      </c>
      <c r="J211" s="6">
        <v>7.48</v>
      </c>
      <c r="K211" s="6">
        <v>0.5</v>
      </c>
      <c r="L211" s="6">
        <v>0.7</v>
      </c>
      <c r="M211" s="6">
        <v>9.35</v>
      </c>
      <c r="N211" s="6">
        <v>11.69</v>
      </c>
      <c r="O211" s="6">
        <v>98.37</v>
      </c>
      <c r="P211" s="5">
        <v>122.96</v>
      </c>
      <c r="Q211" s="5">
        <v>50</v>
      </c>
      <c r="R211" s="5">
        <v>56</v>
      </c>
      <c r="S211" s="5">
        <v>45</v>
      </c>
      <c r="T211" s="5">
        <v>49</v>
      </c>
      <c r="U211" s="5">
        <v>18</v>
      </c>
      <c r="V211" s="5">
        <v>22</v>
      </c>
      <c r="W211" s="5">
        <v>1</v>
      </c>
      <c r="X211" s="5">
        <v>1.2</v>
      </c>
      <c r="Y211" s="5">
        <v>0.08</v>
      </c>
      <c r="Z211" s="5">
        <v>0.012</v>
      </c>
      <c r="AA211" s="5">
        <v>0.15</v>
      </c>
      <c r="AB211" s="5">
        <v>0.19</v>
      </c>
      <c r="AC211" s="5">
        <v>7</v>
      </c>
      <c r="AD211" s="5">
        <v>7.6</v>
      </c>
      <c r="AE211" s="5">
        <v>1.5</v>
      </c>
      <c r="AF211" s="5">
        <v>1.9</v>
      </c>
    </row>
    <row r="212" spans="1:32" ht="26.25" customHeight="1">
      <c r="A212" s="6">
        <v>21</v>
      </c>
      <c r="B212" s="7" t="s">
        <v>52</v>
      </c>
      <c r="C212" s="6">
        <v>0.115</v>
      </c>
      <c r="D212" s="6">
        <v>0.115</v>
      </c>
      <c r="E212" s="6">
        <v>2.2</v>
      </c>
      <c r="F212" s="6">
        <v>2.2</v>
      </c>
      <c r="G212" s="6">
        <v>2.2</v>
      </c>
      <c r="H212" s="6">
        <v>2.2</v>
      </c>
      <c r="I212" s="6">
        <v>5</v>
      </c>
      <c r="J212" s="6">
        <v>5</v>
      </c>
      <c r="K212" s="6">
        <v>5</v>
      </c>
      <c r="L212" s="6">
        <v>5</v>
      </c>
      <c r="M212" s="6">
        <v>16</v>
      </c>
      <c r="N212" s="6">
        <v>16</v>
      </c>
      <c r="O212" s="6">
        <v>16</v>
      </c>
      <c r="P212" s="5">
        <v>16</v>
      </c>
      <c r="Q212" s="5">
        <v>28</v>
      </c>
      <c r="R212" s="5">
        <v>28</v>
      </c>
      <c r="S212" s="5">
        <v>32</v>
      </c>
      <c r="T212" s="5">
        <v>32</v>
      </c>
      <c r="U212" s="5">
        <v>20</v>
      </c>
      <c r="V212" s="5">
        <v>20</v>
      </c>
      <c r="W212" s="5">
        <v>0.04</v>
      </c>
      <c r="X212" s="5">
        <v>0.04</v>
      </c>
      <c r="Y212" s="5">
        <v>1</v>
      </c>
      <c r="Z212" s="5">
        <v>1</v>
      </c>
      <c r="AA212" s="5">
        <v>2.3</v>
      </c>
      <c r="AB212" s="5">
        <v>2.3</v>
      </c>
      <c r="AC212" s="5">
        <v>0.8</v>
      </c>
      <c r="AD212" s="5">
        <v>0.8</v>
      </c>
      <c r="AE212" s="5">
        <v>1.2</v>
      </c>
      <c r="AF212" s="5">
        <v>1.2</v>
      </c>
    </row>
    <row r="213" spans="1:32" ht="39.75" customHeight="1">
      <c r="A213" s="3">
        <v>9</v>
      </c>
      <c r="B213" s="7" t="s">
        <v>121</v>
      </c>
      <c r="C213" s="3">
        <v>150</v>
      </c>
      <c r="D213" s="3">
        <v>200</v>
      </c>
      <c r="E213" s="6">
        <v>8.46</v>
      </c>
      <c r="F213" s="6">
        <v>15.5</v>
      </c>
      <c r="G213" s="6"/>
      <c r="H213" s="6"/>
      <c r="I213" s="6">
        <v>9.95</v>
      </c>
      <c r="J213" s="6">
        <v>15.92</v>
      </c>
      <c r="K213" s="6"/>
      <c r="L213" s="6"/>
      <c r="M213" s="6">
        <v>21.32</v>
      </c>
      <c r="N213" s="6">
        <v>34.1</v>
      </c>
      <c r="O213" s="6">
        <v>209</v>
      </c>
      <c r="P213" s="5">
        <v>334.4</v>
      </c>
      <c r="Q213" s="5">
        <v>22</v>
      </c>
      <c r="R213" s="5">
        <v>28</v>
      </c>
      <c r="S213" s="5">
        <v>30</v>
      </c>
      <c r="T213" s="5">
        <v>31</v>
      </c>
      <c r="U213" s="5">
        <v>21</v>
      </c>
      <c r="V213" s="5">
        <v>24</v>
      </c>
      <c r="W213" s="5">
        <v>0.02</v>
      </c>
      <c r="X213" s="5">
        <v>0.022</v>
      </c>
      <c r="Y213" s="5">
        <v>0.05</v>
      </c>
      <c r="Z213" s="5">
        <v>0.08</v>
      </c>
      <c r="AA213" s="5">
        <v>0.08</v>
      </c>
      <c r="AB213" s="5">
        <v>0.128</v>
      </c>
      <c r="AC213" s="5">
        <v>0.14</v>
      </c>
      <c r="AD213" s="5">
        <v>0.0228</v>
      </c>
      <c r="AE213" s="5">
        <v>1.3</v>
      </c>
      <c r="AF213" s="5"/>
    </row>
    <row r="214" spans="1:32" ht="38.25" customHeight="1">
      <c r="A214" s="6">
        <v>268</v>
      </c>
      <c r="B214" s="7" t="s">
        <v>79</v>
      </c>
      <c r="C214" s="6">
        <v>80</v>
      </c>
      <c r="D214" s="6">
        <v>100</v>
      </c>
      <c r="E214" s="6">
        <v>12.54</v>
      </c>
      <c r="F214" s="6">
        <v>15.55</v>
      </c>
      <c r="G214" s="6">
        <v>5</v>
      </c>
      <c r="H214" s="6">
        <v>7.2</v>
      </c>
      <c r="I214" s="6">
        <v>9.24</v>
      </c>
      <c r="J214" s="6">
        <v>11.55</v>
      </c>
      <c r="K214" s="6">
        <v>5.5</v>
      </c>
      <c r="L214" s="6">
        <v>6.4</v>
      </c>
      <c r="M214" s="6">
        <v>12.56</v>
      </c>
      <c r="N214" s="6">
        <v>15.7</v>
      </c>
      <c r="O214" s="6">
        <v>183</v>
      </c>
      <c r="P214" s="5">
        <v>228.75</v>
      </c>
      <c r="Q214" s="5">
        <v>33</v>
      </c>
      <c r="R214" s="5">
        <v>42</v>
      </c>
      <c r="S214" s="5">
        <v>80</v>
      </c>
      <c r="T214" s="5">
        <v>92</v>
      </c>
      <c r="U214" s="5">
        <v>18</v>
      </c>
      <c r="V214" s="5">
        <v>21</v>
      </c>
      <c r="W214" s="5">
        <v>0.7</v>
      </c>
      <c r="X214" s="5">
        <v>0.9</v>
      </c>
      <c r="Y214" s="5">
        <v>0.04</v>
      </c>
      <c r="Z214" s="5">
        <v>0.06</v>
      </c>
      <c r="AA214" s="5">
        <v>0.05</v>
      </c>
      <c r="AB214" s="5">
        <v>0.07</v>
      </c>
      <c r="AC214" s="5">
        <v>0</v>
      </c>
      <c r="AD214" s="5">
        <v>0</v>
      </c>
      <c r="AE214" s="5">
        <v>1.1</v>
      </c>
      <c r="AF214" s="5">
        <v>1.6</v>
      </c>
    </row>
    <row r="215" spans="1:32" ht="43.5" customHeight="1">
      <c r="A215" s="8" t="s">
        <v>103</v>
      </c>
      <c r="B215" s="7" t="s">
        <v>102</v>
      </c>
      <c r="C215" s="6">
        <v>40</v>
      </c>
      <c r="D215" s="6">
        <v>50</v>
      </c>
      <c r="E215" s="6">
        <v>2.24</v>
      </c>
      <c r="F215" s="6">
        <v>3.07</v>
      </c>
      <c r="G215" s="6"/>
      <c r="H215" s="6"/>
      <c r="I215" s="6">
        <v>0.8</v>
      </c>
      <c r="J215" s="6">
        <v>1.07</v>
      </c>
      <c r="K215" s="6"/>
      <c r="L215" s="6"/>
      <c r="M215" s="6">
        <v>16.7</v>
      </c>
      <c r="N215" s="6">
        <v>20.9</v>
      </c>
      <c r="O215" s="6">
        <v>85.7</v>
      </c>
      <c r="P215" s="5">
        <v>107.2</v>
      </c>
      <c r="Q215" s="5">
        <v>9.2</v>
      </c>
      <c r="R215" s="5">
        <v>13.8</v>
      </c>
      <c r="S215" s="5">
        <v>42.4</v>
      </c>
      <c r="T215" s="5">
        <v>63.6</v>
      </c>
      <c r="U215" s="5">
        <v>10</v>
      </c>
      <c r="V215" s="5">
        <v>15</v>
      </c>
      <c r="W215" s="5">
        <v>1.24</v>
      </c>
      <c r="X215" s="5">
        <v>1.86</v>
      </c>
      <c r="Y215" s="5">
        <v>0.04</v>
      </c>
      <c r="Z215" s="5">
        <v>0.07</v>
      </c>
      <c r="AA215" s="5">
        <v>0.04</v>
      </c>
      <c r="AB215" s="5">
        <v>0.05</v>
      </c>
      <c r="AC215" s="5">
        <v>0</v>
      </c>
      <c r="AD215" s="5">
        <v>0</v>
      </c>
      <c r="AE215" s="5">
        <v>1.2</v>
      </c>
      <c r="AF215" s="5">
        <v>1.82</v>
      </c>
    </row>
    <row r="216" spans="1:32" ht="21.75" customHeight="1">
      <c r="A216" s="6">
        <v>44</v>
      </c>
      <c r="B216" s="7" t="s">
        <v>56</v>
      </c>
      <c r="C216" s="6">
        <v>200</v>
      </c>
      <c r="D216" s="6">
        <v>200</v>
      </c>
      <c r="E216" s="6">
        <v>0.1</v>
      </c>
      <c r="F216" s="6">
        <v>0.1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15.2</v>
      </c>
      <c r="N216" s="6">
        <v>15.2</v>
      </c>
      <c r="O216" s="6">
        <v>59</v>
      </c>
      <c r="P216" s="5">
        <v>59</v>
      </c>
      <c r="Q216" s="5">
        <v>181</v>
      </c>
      <c r="R216" s="5">
        <v>181</v>
      </c>
      <c r="S216" s="5">
        <v>11</v>
      </c>
      <c r="T216" s="5">
        <v>11</v>
      </c>
      <c r="U216" s="5">
        <v>136.5</v>
      </c>
      <c r="V216" s="5">
        <v>136.5</v>
      </c>
      <c r="W216" s="5">
        <v>0.15</v>
      </c>
      <c r="X216" s="5">
        <v>0.15</v>
      </c>
      <c r="Y216" s="5">
        <v>0.04</v>
      </c>
      <c r="Z216" s="5">
        <v>0.04</v>
      </c>
      <c r="AA216" s="5">
        <v>0.2</v>
      </c>
      <c r="AB216" s="5">
        <v>0.2</v>
      </c>
      <c r="AC216" s="5">
        <v>1.5</v>
      </c>
      <c r="AD216" s="5">
        <v>1.5</v>
      </c>
      <c r="AE216" s="5">
        <v>0.15</v>
      </c>
      <c r="AF216" s="5">
        <v>0.15</v>
      </c>
    </row>
    <row r="217" spans="1:32" ht="24" customHeight="1">
      <c r="A217" s="72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12"/>
      <c r="AD217" s="22"/>
      <c r="AE217" s="5"/>
      <c r="AF217" s="5"/>
    </row>
    <row r="218" spans="1:32" ht="20.25" customHeight="1">
      <c r="A218" s="6"/>
      <c r="B218" s="13" t="s">
        <v>38</v>
      </c>
      <c r="C218" s="14"/>
      <c r="D218" s="14"/>
      <c r="E218" s="14">
        <f aca="true" t="shared" si="29" ref="E218:AF218">E211+E212+E213+E214+E215+E216+E217</f>
        <v>27.22</v>
      </c>
      <c r="F218" s="14">
        <f t="shared" si="29"/>
        <v>38.52</v>
      </c>
      <c r="G218" s="14">
        <f t="shared" si="29"/>
        <v>9.2</v>
      </c>
      <c r="H218" s="14">
        <f t="shared" si="29"/>
        <v>12</v>
      </c>
      <c r="I218" s="14">
        <f t="shared" si="29"/>
        <v>30.970000000000002</v>
      </c>
      <c r="J218" s="14">
        <f t="shared" si="29"/>
        <v>41.02</v>
      </c>
      <c r="K218" s="14">
        <f t="shared" si="29"/>
        <v>11</v>
      </c>
      <c r="L218" s="14">
        <f t="shared" si="29"/>
        <v>12.100000000000001</v>
      </c>
      <c r="M218" s="14">
        <f t="shared" si="29"/>
        <v>91.13000000000001</v>
      </c>
      <c r="N218" s="14">
        <f t="shared" si="29"/>
        <v>113.58999999999999</v>
      </c>
      <c r="O218" s="14">
        <f t="shared" si="29"/>
        <v>651.07</v>
      </c>
      <c r="P218" s="15">
        <f t="shared" si="29"/>
        <v>868.31</v>
      </c>
      <c r="Q218" s="15">
        <f t="shared" si="29"/>
        <v>323.2</v>
      </c>
      <c r="R218" s="15">
        <f t="shared" si="29"/>
        <v>348.8</v>
      </c>
      <c r="S218" s="15">
        <f t="shared" si="29"/>
        <v>240.4</v>
      </c>
      <c r="T218" s="15">
        <f t="shared" si="29"/>
        <v>278.6</v>
      </c>
      <c r="U218" s="15">
        <f t="shared" si="29"/>
        <v>223.5</v>
      </c>
      <c r="V218" s="15">
        <f t="shared" si="29"/>
        <v>238.5</v>
      </c>
      <c r="W218" s="15">
        <f t="shared" si="29"/>
        <v>3.15</v>
      </c>
      <c r="X218" s="15">
        <f t="shared" si="29"/>
        <v>4.172000000000001</v>
      </c>
      <c r="Y218" s="15">
        <f t="shared" si="29"/>
        <v>1.2500000000000002</v>
      </c>
      <c r="Z218" s="15">
        <f t="shared" si="29"/>
        <v>1.2620000000000002</v>
      </c>
      <c r="AA218" s="15">
        <f t="shared" si="29"/>
        <v>2.82</v>
      </c>
      <c r="AB218" s="15">
        <f t="shared" si="29"/>
        <v>2.9379999999999997</v>
      </c>
      <c r="AC218" s="15">
        <f t="shared" si="29"/>
        <v>9.44</v>
      </c>
      <c r="AD218" s="15">
        <f t="shared" si="29"/>
        <v>9.9228</v>
      </c>
      <c r="AE218" s="15">
        <f t="shared" si="29"/>
        <v>6.45</v>
      </c>
      <c r="AF218" s="15">
        <f t="shared" si="29"/>
        <v>6.67</v>
      </c>
    </row>
    <row r="219" spans="1:32" ht="25.5" customHeight="1">
      <c r="A219" s="6"/>
      <c r="B219" s="13" t="s">
        <v>32</v>
      </c>
      <c r="C219" s="14"/>
      <c r="D219" s="14"/>
      <c r="E219" s="14">
        <f aca="true" t="shared" si="30" ref="E219:AF219">E209+E218</f>
        <v>41.33</v>
      </c>
      <c r="F219" s="14">
        <f t="shared" si="30"/>
        <v>57.290000000000006</v>
      </c>
      <c r="G219" s="14">
        <f t="shared" si="30"/>
        <v>51.89999999999999</v>
      </c>
      <c r="H219" s="14">
        <f t="shared" si="30"/>
        <v>64.69999999999999</v>
      </c>
      <c r="I219" s="14">
        <f t="shared" si="30"/>
        <v>44.56</v>
      </c>
      <c r="J219" s="14">
        <f t="shared" si="30"/>
        <v>56.370000000000005</v>
      </c>
      <c r="K219" s="14">
        <f t="shared" si="30"/>
        <v>24.92</v>
      </c>
      <c r="L219" s="14">
        <f t="shared" si="30"/>
        <v>39.92</v>
      </c>
      <c r="M219" s="14">
        <f t="shared" si="30"/>
        <v>137.60000000000002</v>
      </c>
      <c r="N219" s="14">
        <f t="shared" si="30"/>
        <v>164.01</v>
      </c>
      <c r="O219" s="14">
        <f t="shared" si="30"/>
        <v>1067.87</v>
      </c>
      <c r="P219" s="15">
        <f t="shared" si="30"/>
        <v>1405.71</v>
      </c>
      <c r="Q219" s="15">
        <f t="shared" si="30"/>
        <v>606.4</v>
      </c>
      <c r="R219" s="15">
        <f t="shared" si="30"/>
        <v>800.8</v>
      </c>
      <c r="S219" s="15">
        <f t="shared" si="30"/>
        <v>542.8</v>
      </c>
      <c r="T219" s="15">
        <f t="shared" si="30"/>
        <v>693</v>
      </c>
      <c r="U219" s="15">
        <f t="shared" si="30"/>
        <v>245.21</v>
      </c>
      <c r="V219" s="15">
        <f t="shared" si="30"/>
        <v>273.53</v>
      </c>
      <c r="W219" s="15">
        <f t="shared" si="30"/>
        <v>8.49</v>
      </c>
      <c r="X219" s="15">
        <f t="shared" si="30"/>
        <v>13.452</v>
      </c>
      <c r="Y219" s="15">
        <f t="shared" si="30"/>
        <v>1.5400000000000003</v>
      </c>
      <c r="Z219" s="15">
        <f t="shared" si="30"/>
        <v>1.8420000000000003</v>
      </c>
      <c r="AA219" s="15">
        <f t="shared" si="30"/>
        <v>3.07</v>
      </c>
      <c r="AB219" s="15">
        <f t="shared" si="30"/>
        <v>3.2979999999999996</v>
      </c>
      <c r="AC219" s="15">
        <f t="shared" si="30"/>
        <v>13.27</v>
      </c>
      <c r="AD219" s="15">
        <f t="shared" si="30"/>
        <v>14.0428</v>
      </c>
      <c r="AE219" s="15">
        <f t="shared" si="30"/>
        <v>80.68</v>
      </c>
      <c r="AF219" s="15">
        <f t="shared" si="30"/>
        <v>92.80000000000001</v>
      </c>
    </row>
    <row r="220" spans="1:32" ht="294" customHeight="1">
      <c r="A220" s="32"/>
      <c r="B220" s="47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8"/>
    </row>
    <row r="221" spans="1:32" ht="21" customHeight="1">
      <c r="A221" s="81" t="s">
        <v>50</v>
      </c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</row>
    <row r="222" spans="1:32" ht="19.5" customHeight="1">
      <c r="A222" s="78" t="s">
        <v>0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</row>
    <row r="223" spans="1:32" ht="26.25" customHeight="1">
      <c r="A223" s="77" t="s">
        <v>1</v>
      </c>
      <c r="B223" s="77" t="s">
        <v>2</v>
      </c>
      <c r="C223" s="77" t="s">
        <v>3</v>
      </c>
      <c r="D223" s="77"/>
      <c r="E223" s="77" t="s">
        <v>4</v>
      </c>
      <c r="F223" s="77"/>
      <c r="G223" s="77"/>
      <c r="H223" s="77"/>
      <c r="I223" s="77"/>
      <c r="J223" s="77"/>
      <c r="K223" s="77"/>
      <c r="L223" s="77"/>
      <c r="M223" s="77"/>
      <c r="N223" s="77"/>
      <c r="O223" s="77" t="s">
        <v>51</v>
      </c>
      <c r="P223" s="77"/>
      <c r="Q223" s="77" t="s">
        <v>6</v>
      </c>
      <c r="R223" s="77"/>
      <c r="S223" s="77"/>
      <c r="T223" s="77"/>
      <c r="U223" s="77"/>
      <c r="V223" s="77"/>
      <c r="W223" s="77"/>
      <c r="X223" s="77"/>
      <c r="Y223" s="76" t="s">
        <v>7</v>
      </c>
      <c r="Z223" s="76"/>
      <c r="AA223" s="76"/>
      <c r="AB223" s="76"/>
      <c r="AC223" s="76"/>
      <c r="AD223" s="76"/>
      <c r="AE223" s="76"/>
      <c r="AF223" s="76"/>
    </row>
    <row r="224" spans="1:32" ht="19.5" customHeight="1">
      <c r="A224" s="77"/>
      <c r="B224" s="77"/>
      <c r="C224" s="77" t="s">
        <v>68</v>
      </c>
      <c r="D224" s="77" t="s">
        <v>69</v>
      </c>
      <c r="E224" s="79" t="s">
        <v>8</v>
      </c>
      <c r="F224" s="79"/>
      <c r="G224" s="79"/>
      <c r="H224" s="79"/>
      <c r="I224" s="76" t="s">
        <v>9</v>
      </c>
      <c r="J224" s="76"/>
      <c r="K224" s="76"/>
      <c r="L224" s="76"/>
      <c r="M224" s="77" t="s">
        <v>10</v>
      </c>
      <c r="N224" s="77"/>
      <c r="O224" s="77"/>
      <c r="P224" s="77"/>
      <c r="Q224" s="76" t="s">
        <v>11</v>
      </c>
      <c r="R224" s="76"/>
      <c r="S224" s="76" t="s">
        <v>12</v>
      </c>
      <c r="T224" s="76"/>
      <c r="U224" s="76" t="s">
        <v>13</v>
      </c>
      <c r="V224" s="76"/>
      <c r="W224" s="76" t="s">
        <v>14</v>
      </c>
      <c r="X224" s="76"/>
      <c r="Y224" s="76" t="s">
        <v>15</v>
      </c>
      <c r="Z224" s="76"/>
      <c r="AA224" s="76" t="s">
        <v>16</v>
      </c>
      <c r="AB224" s="76"/>
      <c r="AC224" s="76" t="s">
        <v>17</v>
      </c>
      <c r="AD224" s="76"/>
      <c r="AE224" s="76" t="s">
        <v>18</v>
      </c>
      <c r="AF224" s="76"/>
    </row>
    <row r="225" spans="1:32" ht="16.5" customHeight="1">
      <c r="A225" s="77"/>
      <c r="B225" s="77"/>
      <c r="C225" s="77"/>
      <c r="D225" s="77"/>
      <c r="E225" s="76" t="s">
        <v>19</v>
      </c>
      <c r="F225" s="76"/>
      <c r="G225" s="77" t="s">
        <v>20</v>
      </c>
      <c r="H225" s="77"/>
      <c r="I225" s="76" t="s">
        <v>19</v>
      </c>
      <c r="J225" s="76"/>
      <c r="K225" s="77" t="s">
        <v>21</v>
      </c>
      <c r="L225" s="77"/>
      <c r="M225" s="77"/>
      <c r="N225" s="77"/>
      <c r="O225" s="77"/>
      <c r="P225" s="77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</row>
    <row r="226" spans="1:32" ht="41.25" customHeight="1">
      <c r="A226" s="77"/>
      <c r="B226" s="77"/>
      <c r="C226" s="77"/>
      <c r="D226" s="77"/>
      <c r="E226" s="49" t="s">
        <v>66</v>
      </c>
      <c r="F226" s="49" t="s">
        <v>67</v>
      </c>
      <c r="G226" s="49" t="s">
        <v>22</v>
      </c>
      <c r="H226" s="49" t="s">
        <v>23</v>
      </c>
      <c r="I226" s="49" t="s">
        <v>66</v>
      </c>
      <c r="J226" s="49" t="s">
        <v>67</v>
      </c>
      <c r="K226" s="49" t="s">
        <v>22</v>
      </c>
      <c r="L226" s="49" t="s">
        <v>23</v>
      </c>
      <c r="M226" s="49" t="s">
        <v>66</v>
      </c>
      <c r="N226" s="49" t="s">
        <v>67</v>
      </c>
      <c r="O226" s="49" t="s">
        <v>66</v>
      </c>
      <c r="P226" s="49" t="s">
        <v>67</v>
      </c>
      <c r="Q226" s="49" t="s">
        <v>66</v>
      </c>
      <c r="R226" s="49" t="s">
        <v>67</v>
      </c>
      <c r="S226" s="49" t="s">
        <v>66</v>
      </c>
      <c r="T226" s="49" t="s">
        <v>67</v>
      </c>
      <c r="U226" s="49" t="s">
        <v>66</v>
      </c>
      <c r="V226" s="49" t="s">
        <v>67</v>
      </c>
      <c r="W226" s="49" t="s">
        <v>66</v>
      </c>
      <c r="X226" s="49" t="s">
        <v>67</v>
      </c>
      <c r="Y226" s="49" t="s">
        <v>66</v>
      </c>
      <c r="Z226" s="49" t="s">
        <v>67</v>
      </c>
      <c r="AA226" s="49" t="s">
        <v>66</v>
      </c>
      <c r="AB226" s="49" t="s">
        <v>67</v>
      </c>
      <c r="AC226" s="49" t="s">
        <v>66</v>
      </c>
      <c r="AD226" s="49" t="s">
        <v>67</v>
      </c>
      <c r="AE226" s="49" t="s">
        <v>66</v>
      </c>
      <c r="AF226" s="49" t="s">
        <v>67</v>
      </c>
    </row>
    <row r="227" spans="1:32" ht="12.75" customHeight="1" hidden="1">
      <c r="A227" s="20"/>
      <c r="B227" s="7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1:32" ht="55.5" customHeight="1">
      <c r="A228" s="6"/>
      <c r="B228" s="9"/>
      <c r="C228" s="3"/>
      <c r="D228" s="3"/>
      <c r="E228" s="3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  <c r="S228" s="5"/>
      <c r="T228" s="5"/>
      <c r="U228" s="5"/>
      <c r="V228" s="5"/>
      <c r="W228" s="5"/>
      <c r="X228" s="5"/>
      <c r="Y228" s="10"/>
      <c r="Z228" s="10"/>
      <c r="AA228" s="11"/>
      <c r="AB228" s="10"/>
      <c r="AC228" s="12"/>
      <c r="AD228" s="12"/>
      <c r="AE228" s="5"/>
      <c r="AF228" s="5"/>
    </row>
    <row r="229" spans="1:32" s="54" customFormat="1" ht="56.25" customHeight="1">
      <c r="A229" s="3">
        <v>260</v>
      </c>
      <c r="B229" s="7" t="s">
        <v>128</v>
      </c>
      <c r="C229" s="6">
        <v>250</v>
      </c>
      <c r="D229" s="6">
        <v>300</v>
      </c>
      <c r="E229" s="6">
        <v>17.21</v>
      </c>
      <c r="F229" s="6">
        <v>27.53</v>
      </c>
      <c r="G229" s="6">
        <v>12.52</v>
      </c>
      <c r="H229" s="6">
        <v>15.34</v>
      </c>
      <c r="I229" s="6">
        <v>4.67</v>
      </c>
      <c r="J229" s="6">
        <v>7.47</v>
      </c>
      <c r="K229" s="6">
        <v>11.2</v>
      </c>
      <c r="L229" s="6">
        <v>12.6</v>
      </c>
      <c r="M229" s="6">
        <v>13.72</v>
      </c>
      <c r="N229" s="6">
        <v>21.95</v>
      </c>
      <c r="O229" s="6">
        <v>165.63</v>
      </c>
      <c r="P229" s="5">
        <v>265</v>
      </c>
      <c r="Q229" s="5">
        <v>38</v>
      </c>
      <c r="R229" s="5">
        <v>42</v>
      </c>
      <c r="S229" s="5">
        <v>68</v>
      </c>
      <c r="T229" s="5">
        <v>73</v>
      </c>
      <c r="U229" s="5">
        <v>27</v>
      </c>
      <c r="V229" s="5">
        <v>32</v>
      </c>
      <c r="W229" s="5">
        <v>2</v>
      </c>
      <c r="X229" s="5">
        <v>2.5</v>
      </c>
      <c r="Y229" s="5">
        <v>0.12</v>
      </c>
      <c r="Z229" s="5">
        <v>0.26</v>
      </c>
      <c r="AA229" s="5">
        <v>0.12</v>
      </c>
      <c r="AB229" s="5">
        <v>0.2</v>
      </c>
      <c r="AC229" s="5">
        <v>20</v>
      </c>
      <c r="AD229" s="5">
        <v>25</v>
      </c>
      <c r="AE229" s="5">
        <v>2.2</v>
      </c>
      <c r="AF229" s="5">
        <v>2.6</v>
      </c>
    </row>
    <row r="230" spans="1:32" s="54" customFormat="1" ht="56.25" customHeight="1">
      <c r="A230" s="6" t="s">
        <v>104</v>
      </c>
      <c r="B230" s="7" t="s">
        <v>101</v>
      </c>
      <c r="C230" s="6">
        <v>40</v>
      </c>
      <c r="D230" s="6">
        <v>60</v>
      </c>
      <c r="E230" s="6">
        <v>2.6</v>
      </c>
      <c r="F230" s="6">
        <v>3.96</v>
      </c>
      <c r="G230" s="6"/>
      <c r="H230" s="6"/>
      <c r="I230" s="6">
        <v>0.48</v>
      </c>
      <c r="J230" s="6">
        <v>0.72</v>
      </c>
      <c r="K230" s="6"/>
      <c r="L230" s="6"/>
      <c r="M230" s="6">
        <v>1.05</v>
      </c>
      <c r="N230" s="6">
        <v>1.38</v>
      </c>
      <c r="O230" s="6">
        <v>72.4</v>
      </c>
      <c r="P230" s="5">
        <v>108.6</v>
      </c>
      <c r="Q230" s="5">
        <v>14</v>
      </c>
      <c r="R230" s="5">
        <v>21</v>
      </c>
      <c r="S230" s="5">
        <v>10</v>
      </c>
      <c r="T230" s="5">
        <v>12</v>
      </c>
      <c r="U230" s="5">
        <v>0.31</v>
      </c>
      <c r="V230" s="5">
        <v>0.63</v>
      </c>
      <c r="W230" s="5">
        <v>0.08</v>
      </c>
      <c r="X230" s="5">
        <v>1.12</v>
      </c>
      <c r="Y230" s="5">
        <v>0.02</v>
      </c>
      <c r="Z230" s="5">
        <v>0.04</v>
      </c>
      <c r="AA230" s="5">
        <v>0.07</v>
      </c>
      <c r="AB230" s="5">
        <v>0.1</v>
      </c>
      <c r="AC230" s="5">
        <v>0</v>
      </c>
      <c r="AD230" s="5">
        <v>0</v>
      </c>
      <c r="AE230" s="5">
        <v>67.2</v>
      </c>
      <c r="AF230" s="5">
        <v>75.4</v>
      </c>
    </row>
    <row r="231" spans="1:32" ht="38.25" customHeight="1">
      <c r="A231" s="8" t="s">
        <v>103</v>
      </c>
      <c r="B231" s="7" t="s">
        <v>102</v>
      </c>
      <c r="C231" s="6">
        <v>40</v>
      </c>
      <c r="D231" s="6">
        <v>50</v>
      </c>
      <c r="E231" s="6">
        <v>2.24</v>
      </c>
      <c r="F231" s="6">
        <v>3.07</v>
      </c>
      <c r="G231" s="6"/>
      <c r="H231" s="6"/>
      <c r="I231" s="6">
        <v>0.8</v>
      </c>
      <c r="J231" s="6">
        <v>1.07</v>
      </c>
      <c r="K231" s="6"/>
      <c r="L231" s="6"/>
      <c r="M231" s="6">
        <v>16.7</v>
      </c>
      <c r="N231" s="6">
        <v>20.9</v>
      </c>
      <c r="O231" s="6">
        <v>85.7</v>
      </c>
      <c r="P231" s="5">
        <v>107.2</v>
      </c>
      <c r="Q231" s="5">
        <v>9.2</v>
      </c>
      <c r="R231" s="5">
        <v>13.8</v>
      </c>
      <c r="S231" s="5">
        <v>42.4</v>
      </c>
      <c r="T231" s="5">
        <v>63.6</v>
      </c>
      <c r="U231" s="5">
        <v>10</v>
      </c>
      <c r="V231" s="5">
        <v>15</v>
      </c>
      <c r="W231" s="5">
        <v>1.24</v>
      </c>
      <c r="X231" s="5">
        <v>1.86</v>
      </c>
      <c r="Y231" s="5">
        <v>0.04</v>
      </c>
      <c r="Z231" s="5">
        <v>0.07</v>
      </c>
      <c r="AA231" s="5" t="s">
        <v>53</v>
      </c>
      <c r="AB231" s="5">
        <v>0.05</v>
      </c>
      <c r="AC231" s="5">
        <v>0</v>
      </c>
      <c r="AD231" s="5">
        <v>0</v>
      </c>
      <c r="AE231" s="5">
        <v>1.2</v>
      </c>
      <c r="AF231" s="5">
        <v>1.82</v>
      </c>
    </row>
    <row r="232" spans="1:32" ht="38.25" customHeight="1">
      <c r="A232" s="28"/>
      <c r="B232" s="39" t="s">
        <v>100</v>
      </c>
      <c r="C232" s="28">
        <v>30</v>
      </c>
      <c r="D232" s="28">
        <v>30</v>
      </c>
      <c r="E232" s="28">
        <v>1.35</v>
      </c>
      <c r="F232" s="28">
        <v>1.35</v>
      </c>
      <c r="G232" s="28">
        <v>0.2</v>
      </c>
      <c r="H232" s="28">
        <v>0.4</v>
      </c>
      <c r="I232" s="28">
        <v>5.4</v>
      </c>
      <c r="J232" s="28">
        <v>5.4</v>
      </c>
      <c r="K232" s="28">
        <v>0</v>
      </c>
      <c r="L232" s="28">
        <v>0</v>
      </c>
      <c r="M232" s="28">
        <v>18.9</v>
      </c>
      <c r="N232" s="28">
        <v>18.9</v>
      </c>
      <c r="O232" s="28">
        <v>129</v>
      </c>
      <c r="P232" s="40">
        <v>129</v>
      </c>
      <c r="Q232" s="40">
        <v>10</v>
      </c>
      <c r="R232" s="40">
        <v>20</v>
      </c>
      <c r="S232" s="40">
        <v>8</v>
      </c>
      <c r="T232" s="40">
        <v>16</v>
      </c>
      <c r="U232" s="40">
        <v>6</v>
      </c>
      <c r="V232" s="2">
        <v>12</v>
      </c>
      <c r="W232" s="40">
        <v>0.5</v>
      </c>
      <c r="X232" s="41">
        <v>1</v>
      </c>
      <c r="Y232" s="42">
        <v>0.02</v>
      </c>
      <c r="Z232" s="42">
        <v>0.04</v>
      </c>
      <c r="AA232" s="43">
        <v>0.04</v>
      </c>
      <c r="AB232" s="42">
        <v>0.08</v>
      </c>
      <c r="AC232" s="41">
        <v>3</v>
      </c>
      <c r="AD232" s="41">
        <v>6</v>
      </c>
      <c r="AE232" s="41">
        <v>0.4</v>
      </c>
      <c r="AF232" s="41">
        <v>0.8</v>
      </c>
    </row>
    <row r="233" spans="1:32" ht="36" customHeight="1">
      <c r="A233" s="56">
        <v>349</v>
      </c>
      <c r="B233" s="39" t="s">
        <v>77</v>
      </c>
      <c r="C233" s="20">
        <v>200</v>
      </c>
      <c r="D233" s="20">
        <v>200</v>
      </c>
      <c r="E233" s="20">
        <v>10</v>
      </c>
      <c r="F233" s="20">
        <v>10</v>
      </c>
      <c r="G233" s="20">
        <v>0</v>
      </c>
      <c r="H233" s="20">
        <v>0</v>
      </c>
      <c r="I233" s="20">
        <v>0.06</v>
      </c>
      <c r="J233" s="20">
        <v>0.06</v>
      </c>
      <c r="K233" s="20">
        <v>0</v>
      </c>
      <c r="L233" s="20">
        <v>0</v>
      </c>
      <c r="M233" s="20">
        <v>35.2</v>
      </c>
      <c r="N233" s="20">
        <v>35.2</v>
      </c>
      <c r="O233" s="20">
        <v>110</v>
      </c>
      <c r="P233" s="20">
        <v>110</v>
      </c>
      <c r="Q233" s="20">
        <v>11</v>
      </c>
      <c r="R233" s="20">
        <v>11</v>
      </c>
      <c r="S233" s="20">
        <v>11.5</v>
      </c>
      <c r="T233" s="20">
        <v>11.5</v>
      </c>
      <c r="U233" s="20">
        <v>9</v>
      </c>
      <c r="V233" s="20">
        <v>9</v>
      </c>
      <c r="W233" s="20">
        <v>1.4</v>
      </c>
      <c r="X233" s="20">
        <v>1.4</v>
      </c>
      <c r="Y233" s="20">
        <v>0.003</v>
      </c>
      <c r="Z233" s="20">
        <v>0.003</v>
      </c>
      <c r="AA233" s="20">
        <v>0.006</v>
      </c>
      <c r="AB233" s="20">
        <v>0.006</v>
      </c>
      <c r="AC233" s="20">
        <v>15</v>
      </c>
      <c r="AD233" s="20">
        <v>15</v>
      </c>
      <c r="AE233" s="20">
        <v>1.2</v>
      </c>
      <c r="AF233" s="20">
        <v>1.2</v>
      </c>
    </row>
    <row r="234" spans="1:32" ht="28.5" customHeight="1">
      <c r="A234" s="55"/>
      <c r="B234" s="52" t="s">
        <v>25</v>
      </c>
      <c r="C234" s="20"/>
      <c r="D234" s="20"/>
      <c r="E234" s="57">
        <f aca="true" t="shared" si="31" ref="E234:AF234">SUM(E227:E233)</f>
        <v>33.400000000000006</v>
      </c>
      <c r="F234" s="57">
        <f t="shared" si="31"/>
        <v>45.910000000000004</v>
      </c>
      <c r="G234" s="57">
        <f t="shared" si="31"/>
        <v>12.719999999999999</v>
      </c>
      <c r="H234" s="57">
        <f t="shared" si="31"/>
        <v>15.74</v>
      </c>
      <c r="I234" s="57">
        <f t="shared" si="31"/>
        <v>11.410000000000002</v>
      </c>
      <c r="J234" s="57">
        <f t="shared" si="31"/>
        <v>14.72</v>
      </c>
      <c r="K234" s="57">
        <f t="shared" si="31"/>
        <v>11.2</v>
      </c>
      <c r="L234" s="57">
        <f t="shared" si="31"/>
        <v>12.6</v>
      </c>
      <c r="M234" s="57">
        <f t="shared" si="31"/>
        <v>85.57</v>
      </c>
      <c r="N234" s="57">
        <f t="shared" si="31"/>
        <v>98.33</v>
      </c>
      <c r="O234" s="57">
        <f t="shared" si="31"/>
        <v>562.73</v>
      </c>
      <c r="P234" s="57">
        <f t="shared" si="31"/>
        <v>719.8</v>
      </c>
      <c r="Q234" s="57">
        <f t="shared" si="31"/>
        <v>82.2</v>
      </c>
      <c r="R234" s="57">
        <f t="shared" si="31"/>
        <v>107.8</v>
      </c>
      <c r="S234" s="57">
        <f t="shared" si="31"/>
        <v>139.9</v>
      </c>
      <c r="T234" s="57">
        <f t="shared" si="31"/>
        <v>176.1</v>
      </c>
      <c r="U234" s="57">
        <f t="shared" si="31"/>
        <v>52.31</v>
      </c>
      <c r="V234" s="57">
        <f t="shared" si="31"/>
        <v>68.63</v>
      </c>
      <c r="W234" s="57">
        <f t="shared" si="31"/>
        <v>5.220000000000001</v>
      </c>
      <c r="X234" s="57">
        <f t="shared" si="31"/>
        <v>7.880000000000001</v>
      </c>
      <c r="Y234" s="57">
        <f t="shared" si="31"/>
        <v>0.20299999999999999</v>
      </c>
      <c r="Z234" s="57">
        <f t="shared" si="31"/>
        <v>0.413</v>
      </c>
      <c r="AA234" s="57">
        <f t="shared" si="31"/>
        <v>0.23600000000000002</v>
      </c>
      <c r="AB234" s="57">
        <f t="shared" si="31"/>
        <v>0.43600000000000005</v>
      </c>
      <c r="AC234" s="57">
        <f t="shared" si="31"/>
        <v>38</v>
      </c>
      <c r="AD234" s="57">
        <f t="shared" si="31"/>
        <v>46</v>
      </c>
      <c r="AE234" s="57">
        <f t="shared" si="31"/>
        <v>72.20000000000002</v>
      </c>
      <c r="AF234" s="57">
        <f t="shared" si="31"/>
        <v>81.82</v>
      </c>
    </row>
    <row r="235" spans="1:32" s="45" customFormat="1" ht="27" customHeight="1">
      <c r="A235" s="78" t="s">
        <v>26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</row>
    <row r="236" spans="1:32" ht="48" customHeight="1">
      <c r="A236" s="49">
        <v>31</v>
      </c>
      <c r="B236" s="7" t="s">
        <v>113</v>
      </c>
      <c r="C236" s="53">
        <v>200</v>
      </c>
      <c r="D236" s="20">
        <v>250</v>
      </c>
      <c r="E236" s="20">
        <v>1.87</v>
      </c>
      <c r="F236" s="20">
        <v>2.34</v>
      </c>
      <c r="G236" s="20">
        <v>0.3</v>
      </c>
      <c r="H236" s="20">
        <v>0.6</v>
      </c>
      <c r="I236" s="20">
        <v>2.26</v>
      </c>
      <c r="J236" s="20">
        <v>2.83</v>
      </c>
      <c r="K236" s="20">
        <v>0.4</v>
      </c>
      <c r="L236" s="20">
        <v>0.7</v>
      </c>
      <c r="M236" s="20">
        <v>13.31</v>
      </c>
      <c r="N236" s="20">
        <v>16.64</v>
      </c>
      <c r="O236" s="20">
        <v>82</v>
      </c>
      <c r="P236" s="20">
        <v>101.25</v>
      </c>
      <c r="Q236" s="20">
        <v>20.68</v>
      </c>
      <c r="R236" s="20">
        <v>24.5</v>
      </c>
      <c r="S236" s="20">
        <v>102.2</v>
      </c>
      <c r="T236" s="20">
        <v>102.2</v>
      </c>
      <c r="U236" s="20">
        <v>11.8</v>
      </c>
      <c r="V236" s="20">
        <v>11.8</v>
      </c>
      <c r="W236" s="20">
        <v>1.6</v>
      </c>
      <c r="X236" s="20">
        <v>1.6</v>
      </c>
      <c r="Y236" s="20">
        <v>0.1</v>
      </c>
      <c r="Z236" s="20">
        <v>0.1</v>
      </c>
      <c r="AA236" s="20">
        <v>0.16</v>
      </c>
      <c r="AB236" s="20">
        <v>0.16</v>
      </c>
      <c r="AC236" s="20">
        <v>1</v>
      </c>
      <c r="AD236" s="20">
        <v>1</v>
      </c>
      <c r="AE236" s="20">
        <v>0.68</v>
      </c>
      <c r="AF236" s="20">
        <v>0.68</v>
      </c>
    </row>
    <row r="237" spans="1:32" ht="36.75" customHeight="1">
      <c r="A237" s="49">
        <v>55</v>
      </c>
      <c r="B237" s="7" t="s">
        <v>129</v>
      </c>
      <c r="C237" s="20" t="s">
        <v>130</v>
      </c>
      <c r="D237" s="20" t="s">
        <v>131</v>
      </c>
      <c r="E237" s="58">
        <v>9.68</v>
      </c>
      <c r="F237" s="58">
        <v>10.7</v>
      </c>
      <c r="G237" s="58">
        <v>3.82</v>
      </c>
      <c r="H237" s="58">
        <v>3.72</v>
      </c>
      <c r="I237" s="58">
        <v>10.19</v>
      </c>
      <c r="J237" s="58">
        <v>11.27</v>
      </c>
      <c r="K237" s="58">
        <v>0.4</v>
      </c>
      <c r="L237" s="58">
        <v>0.4</v>
      </c>
      <c r="M237" s="58">
        <v>41.36</v>
      </c>
      <c r="N237" s="58">
        <v>45.96</v>
      </c>
      <c r="O237" s="58">
        <v>281.3</v>
      </c>
      <c r="P237" s="58">
        <v>311.88</v>
      </c>
      <c r="Q237" s="58">
        <v>28.5</v>
      </c>
      <c r="R237" s="58">
        <v>35.59</v>
      </c>
      <c r="S237" s="58">
        <v>40.2</v>
      </c>
      <c r="T237" s="58">
        <v>55.3</v>
      </c>
      <c r="U237" s="58">
        <v>14.4</v>
      </c>
      <c r="V237" s="58">
        <v>14.4</v>
      </c>
      <c r="W237" s="58">
        <v>1.5</v>
      </c>
      <c r="X237" s="58">
        <v>1.9</v>
      </c>
      <c r="Y237" s="58">
        <v>0.06</v>
      </c>
      <c r="Z237" s="58">
        <v>0.07</v>
      </c>
      <c r="AA237" s="58">
        <v>0.01</v>
      </c>
      <c r="AB237" s="58">
        <v>0.02</v>
      </c>
      <c r="AC237" s="58">
        <v>1.5</v>
      </c>
      <c r="AD237" s="58">
        <v>1.67</v>
      </c>
      <c r="AE237" s="58">
        <v>1.6</v>
      </c>
      <c r="AF237" s="58">
        <v>1.93</v>
      </c>
    </row>
    <row r="238" spans="1:32" ht="57" customHeight="1">
      <c r="A238" s="6">
        <v>8</v>
      </c>
      <c r="B238" s="16" t="s">
        <v>27</v>
      </c>
      <c r="C238" s="6">
        <v>200</v>
      </c>
      <c r="D238" s="6">
        <v>200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20.2</v>
      </c>
      <c r="N238" s="6">
        <v>20.2</v>
      </c>
      <c r="O238" s="6">
        <v>92</v>
      </c>
      <c r="P238" s="5">
        <v>92</v>
      </c>
      <c r="Q238" s="5">
        <v>14</v>
      </c>
      <c r="R238" s="5">
        <v>14</v>
      </c>
      <c r="S238" s="5">
        <v>14</v>
      </c>
      <c r="T238" s="5">
        <v>14</v>
      </c>
      <c r="U238" s="5">
        <v>8</v>
      </c>
      <c r="V238" s="5">
        <v>8</v>
      </c>
      <c r="W238" s="5">
        <v>2.8</v>
      </c>
      <c r="X238" s="5">
        <v>2.8</v>
      </c>
      <c r="Y238" s="5">
        <v>0.022</v>
      </c>
      <c r="Z238" s="5">
        <v>0.022</v>
      </c>
      <c r="AA238" s="5">
        <v>0.022</v>
      </c>
      <c r="AB238" s="5">
        <v>0.022</v>
      </c>
      <c r="AC238" s="5">
        <v>4</v>
      </c>
      <c r="AD238" s="5">
        <v>4</v>
      </c>
      <c r="AE238" s="5">
        <v>0.2</v>
      </c>
      <c r="AF238" s="5">
        <v>0.2</v>
      </c>
    </row>
    <row r="239" spans="1:32" ht="36" customHeight="1">
      <c r="A239" s="8" t="s">
        <v>103</v>
      </c>
      <c r="B239" s="7" t="s">
        <v>102</v>
      </c>
      <c r="C239" s="6">
        <v>40</v>
      </c>
      <c r="D239" s="6">
        <v>50</v>
      </c>
      <c r="E239" s="6">
        <v>2.24</v>
      </c>
      <c r="F239" s="6">
        <v>3.07</v>
      </c>
      <c r="G239" s="6"/>
      <c r="H239" s="6"/>
      <c r="I239" s="6">
        <v>0.8</v>
      </c>
      <c r="J239" s="6">
        <v>1.07</v>
      </c>
      <c r="K239" s="6"/>
      <c r="L239" s="6"/>
      <c r="M239" s="6">
        <v>16.7</v>
      </c>
      <c r="N239" s="6">
        <v>20.9</v>
      </c>
      <c r="O239" s="6">
        <v>85.7</v>
      </c>
      <c r="P239" s="5">
        <v>107.2</v>
      </c>
      <c r="Q239" s="5">
        <v>9.2</v>
      </c>
      <c r="R239" s="5">
        <v>13.8</v>
      </c>
      <c r="S239" s="5">
        <v>42.4</v>
      </c>
      <c r="T239" s="5">
        <v>63.6</v>
      </c>
      <c r="U239" s="5">
        <v>10</v>
      </c>
      <c r="V239" s="5">
        <v>15</v>
      </c>
      <c r="W239" s="5">
        <v>1.24</v>
      </c>
      <c r="X239" s="5">
        <v>1.86</v>
      </c>
      <c r="Y239" s="5">
        <v>0.04</v>
      </c>
      <c r="Z239" s="5">
        <v>0.07</v>
      </c>
      <c r="AA239" s="5">
        <v>0.04</v>
      </c>
      <c r="AB239" s="5">
        <v>0.05</v>
      </c>
      <c r="AC239" s="5">
        <v>0</v>
      </c>
      <c r="AD239" s="5">
        <v>0</v>
      </c>
      <c r="AE239" s="5">
        <v>1.2</v>
      </c>
      <c r="AF239" s="5">
        <v>1.82</v>
      </c>
    </row>
    <row r="240" spans="1:32" ht="18.75" customHeight="1">
      <c r="A240" s="6" t="s">
        <v>105</v>
      </c>
      <c r="B240" s="7" t="s">
        <v>31</v>
      </c>
      <c r="C240" s="6">
        <v>150</v>
      </c>
      <c r="D240" s="6">
        <v>150</v>
      </c>
      <c r="E240" s="6">
        <v>0.6</v>
      </c>
      <c r="F240" s="6">
        <v>0.6</v>
      </c>
      <c r="G240" s="6">
        <v>0</v>
      </c>
      <c r="H240" s="6">
        <v>0</v>
      </c>
      <c r="I240" s="6">
        <v>0.6</v>
      </c>
      <c r="J240" s="6">
        <v>0.6</v>
      </c>
      <c r="K240" s="6">
        <v>0.4</v>
      </c>
      <c r="L240" s="6">
        <v>0.4</v>
      </c>
      <c r="M240" s="6">
        <v>14.7</v>
      </c>
      <c r="N240" s="6">
        <v>14.7</v>
      </c>
      <c r="O240" s="6">
        <v>70.3</v>
      </c>
      <c r="P240" s="5">
        <v>70.3</v>
      </c>
      <c r="Q240" s="5">
        <v>19</v>
      </c>
      <c r="R240" s="5">
        <v>19</v>
      </c>
      <c r="S240" s="5">
        <v>16</v>
      </c>
      <c r="T240" s="5">
        <v>16</v>
      </c>
      <c r="U240" s="5">
        <v>12</v>
      </c>
      <c r="V240" s="5">
        <v>12</v>
      </c>
      <c r="W240" s="5">
        <v>2.3</v>
      </c>
      <c r="X240" s="5">
        <v>2.3</v>
      </c>
      <c r="Y240" s="5">
        <v>0.02</v>
      </c>
      <c r="Z240" s="5">
        <v>0.02</v>
      </c>
      <c r="AA240" s="5">
        <v>0.03</v>
      </c>
      <c r="AB240" s="5">
        <v>0.03</v>
      </c>
      <c r="AC240" s="5">
        <v>5</v>
      </c>
      <c r="AD240" s="5">
        <v>5</v>
      </c>
      <c r="AE240" s="5">
        <v>0.1</v>
      </c>
      <c r="AF240" s="5"/>
    </row>
    <row r="241" spans="1:32" ht="17.25" customHeight="1">
      <c r="A241" s="20"/>
      <c r="B241" s="52" t="s">
        <v>38</v>
      </c>
      <c r="C241" s="20"/>
      <c r="D241" s="20"/>
      <c r="E241" s="57">
        <f aca="true" t="shared" si="32" ref="E241:AF241">E236+E237+E238+E239+E240</f>
        <v>14.39</v>
      </c>
      <c r="F241" s="57">
        <f t="shared" si="32"/>
        <v>16.71</v>
      </c>
      <c r="G241" s="57">
        <f t="shared" si="32"/>
        <v>4.12</v>
      </c>
      <c r="H241" s="57">
        <f t="shared" si="32"/>
        <v>4.32</v>
      </c>
      <c r="I241" s="57">
        <f t="shared" si="32"/>
        <v>13.85</v>
      </c>
      <c r="J241" s="57">
        <f t="shared" si="32"/>
        <v>15.77</v>
      </c>
      <c r="K241" s="57">
        <f t="shared" si="32"/>
        <v>1.2000000000000002</v>
      </c>
      <c r="L241" s="57">
        <f t="shared" si="32"/>
        <v>1.5</v>
      </c>
      <c r="M241" s="57">
        <f t="shared" si="32"/>
        <v>106.27000000000001</v>
      </c>
      <c r="N241" s="57">
        <f t="shared" si="32"/>
        <v>118.39999999999999</v>
      </c>
      <c r="O241" s="57">
        <f t="shared" si="32"/>
        <v>611.3</v>
      </c>
      <c r="P241" s="57">
        <f t="shared" si="32"/>
        <v>682.63</v>
      </c>
      <c r="Q241" s="57">
        <f t="shared" si="32"/>
        <v>91.38</v>
      </c>
      <c r="R241" s="57">
        <f t="shared" si="32"/>
        <v>106.89</v>
      </c>
      <c r="S241" s="57">
        <f t="shared" si="32"/>
        <v>214.8</v>
      </c>
      <c r="T241" s="57">
        <f t="shared" si="32"/>
        <v>251.1</v>
      </c>
      <c r="U241" s="57">
        <f t="shared" si="32"/>
        <v>56.2</v>
      </c>
      <c r="V241" s="57">
        <f t="shared" si="32"/>
        <v>61.2</v>
      </c>
      <c r="W241" s="57">
        <f t="shared" si="32"/>
        <v>9.440000000000001</v>
      </c>
      <c r="X241" s="57">
        <f t="shared" si="32"/>
        <v>10.46</v>
      </c>
      <c r="Y241" s="57">
        <f t="shared" si="32"/>
        <v>0.242</v>
      </c>
      <c r="Z241" s="57">
        <f t="shared" si="32"/>
        <v>0.28200000000000003</v>
      </c>
      <c r="AA241" s="57">
        <f t="shared" si="32"/>
        <v>0.262</v>
      </c>
      <c r="AB241" s="57">
        <f t="shared" si="32"/>
        <v>0.28200000000000003</v>
      </c>
      <c r="AC241" s="57">
        <f t="shared" si="32"/>
        <v>11.5</v>
      </c>
      <c r="AD241" s="57">
        <f t="shared" si="32"/>
        <v>11.67</v>
      </c>
      <c r="AE241" s="57">
        <f t="shared" si="32"/>
        <v>3.7800000000000007</v>
      </c>
      <c r="AF241" s="57">
        <f t="shared" si="32"/>
        <v>4.63</v>
      </c>
    </row>
    <row r="242" spans="1:32" ht="39" customHeight="1">
      <c r="A242" s="20"/>
      <c r="B242" s="52" t="s">
        <v>32</v>
      </c>
      <c r="C242" s="20"/>
      <c r="D242" s="20"/>
      <c r="E242" s="57">
        <f aca="true" t="shared" si="33" ref="E242:AF242">E234+E241</f>
        <v>47.790000000000006</v>
      </c>
      <c r="F242" s="57">
        <f t="shared" si="33"/>
        <v>62.620000000000005</v>
      </c>
      <c r="G242" s="57">
        <f t="shared" si="33"/>
        <v>16.84</v>
      </c>
      <c r="H242" s="57">
        <f t="shared" si="33"/>
        <v>20.060000000000002</v>
      </c>
      <c r="I242" s="57">
        <f t="shared" si="33"/>
        <v>25.26</v>
      </c>
      <c r="J242" s="57">
        <f t="shared" si="33"/>
        <v>30.490000000000002</v>
      </c>
      <c r="K242" s="57">
        <f t="shared" si="33"/>
        <v>12.399999999999999</v>
      </c>
      <c r="L242" s="57">
        <f t="shared" si="33"/>
        <v>14.1</v>
      </c>
      <c r="M242" s="57">
        <f t="shared" si="33"/>
        <v>191.84</v>
      </c>
      <c r="N242" s="57">
        <f t="shared" si="33"/>
        <v>216.73</v>
      </c>
      <c r="O242" s="57">
        <f t="shared" si="33"/>
        <v>1174.03</v>
      </c>
      <c r="P242" s="57">
        <f t="shared" si="33"/>
        <v>1402.4299999999998</v>
      </c>
      <c r="Q242" s="57">
        <f t="shared" si="33"/>
        <v>173.57999999999998</v>
      </c>
      <c r="R242" s="57">
        <f t="shared" si="33"/>
        <v>214.69</v>
      </c>
      <c r="S242" s="57">
        <f t="shared" si="33"/>
        <v>354.70000000000005</v>
      </c>
      <c r="T242" s="57">
        <f t="shared" si="33"/>
        <v>427.2</v>
      </c>
      <c r="U242" s="57">
        <f t="shared" si="33"/>
        <v>108.51</v>
      </c>
      <c r="V242" s="57">
        <f t="shared" si="33"/>
        <v>129.82999999999998</v>
      </c>
      <c r="W242" s="57">
        <f t="shared" si="33"/>
        <v>14.660000000000002</v>
      </c>
      <c r="X242" s="57">
        <f t="shared" si="33"/>
        <v>18.340000000000003</v>
      </c>
      <c r="Y242" s="57">
        <f t="shared" si="33"/>
        <v>0.44499999999999995</v>
      </c>
      <c r="Z242" s="57">
        <f t="shared" si="33"/>
        <v>0.6950000000000001</v>
      </c>
      <c r="AA242" s="57">
        <f t="shared" si="33"/>
        <v>0.498</v>
      </c>
      <c r="AB242" s="57">
        <f t="shared" si="33"/>
        <v>0.7180000000000001</v>
      </c>
      <c r="AC242" s="57">
        <f t="shared" si="33"/>
        <v>49.5</v>
      </c>
      <c r="AD242" s="57">
        <f t="shared" si="33"/>
        <v>57.67</v>
      </c>
      <c r="AE242" s="57">
        <f t="shared" si="33"/>
        <v>75.98000000000002</v>
      </c>
      <c r="AF242" s="57">
        <f t="shared" si="33"/>
        <v>86.44999999999999</v>
      </c>
    </row>
    <row r="243" spans="1:32" ht="18.75" customHeight="1">
      <c r="A243" s="7"/>
      <c r="B243" s="7" t="s">
        <v>111</v>
      </c>
      <c r="C243" s="7"/>
      <c r="D243" s="7"/>
      <c r="E243" s="7">
        <v>350.47</v>
      </c>
      <c r="F243" s="7">
        <v>461.33</v>
      </c>
      <c r="G243" s="7">
        <v>223.451</v>
      </c>
      <c r="H243" s="7">
        <v>243.472</v>
      </c>
      <c r="I243" s="7">
        <v>449.5</v>
      </c>
      <c r="J243" s="7">
        <v>490.14</v>
      </c>
      <c r="K243" s="7">
        <v>150.45</v>
      </c>
      <c r="L243" s="7">
        <v>169.68</v>
      </c>
      <c r="M243" s="7">
        <v>1799.26</v>
      </c>
      <c r="N243" s="7">
        <v>1937.46</v>
      </c>
      <c r="O243" s="7">
        <v>14128.3</v>
      </c>
      <c r="P243" s="7">
        <v>17525.89</v>
      </c>
      <c r="Q243" s="7">
        <v>5415.29</v>
      </c>
      <c r="R243" s="7">
        <v>6344.23</v>
      </c>
      <c r="S243" s="7">
        <v>7068.5</v>
      </c>
      <c r="T243" s="7">
        <v>8533.66</v>
      </c>
      <c r="U243" s="7">
        <v>1827.71</v>
      </c>
      <c r="V243" s="7">
        <v>2269.7</v>
      </c>
      <c r="W243" s="7">
        <v>91.184</v>
      </c>
      <c r="X243" s="7">
        <v>108.165</v>
      </c>
      <c r="Y243" s="7">
        <v>6.177</v>
      </c>
      <c r="Z243" s="7">
        <v>7.174</v>
      </c>
      <c r="AA243" s="7">
        <v>9.574</v>
      </c>
      <c r="AB243" s="7">
        <v>10.758</v>
      </c>
      <c r="AC243" s="7">
        <v>751.265</v>
      </c>
      <c r="AD243" s="7">
        <v>783.455</v>
      </c>
      <c r="AE243" s="7">
        <v>74.921</v>
      </c>
      <c r="AF243" s="7">
        <v>93.023</v>
      </c>
    </row>
    <row r="244" spans="1:32" ht="39.75" customHeight="1">
      <c r="A244" s="55"/>
      <c r="B244" s="7" t="s">
        <v>112</v>
      </c>
      <c r="C244" s="55"/>
      <c r="D244" s="55"/>
      <c r="E244" s="55">
        <v>36.72</v>
      </c>
      <c r="F244" s="55">
        <v>48.71</v>
      </c>
      <c r="G244" s="55">
        <v>24.2</v>
      </c>
      <c r="H244" s="55">
        <v>25.86</v>
      </c>
      <c r="I244" s="55">
        <v>44.62</v>
      </c>
      <c r="J244" s="55">
        <v>49.24</v>
      </c>
      <c r="K244" s="55">
        <v>14.1</v>
      </c>
      <c r="L244" s="55">
        <v>16.1</v>
      </c>
      <c r="M244" s="55">
        <v>192.4</v>
      </c>
      <c r="N244" s="55">
        <v>207.3</v>
      </c>
      <c r="O244" s="55">
        <v>1412.8</v>
      </c>
      <c r="P244" s="55">
        <v>1752.59</v>
      </c>
      <c r="Q244" s="55">
        <v>591.2</v>
      </c>
      <c r="R244" s="55">
        <v>686.8</v>
      </c>
      <c r="S244" s="55">
        <v>761.9</v>
      </c>
      <c r="T244" s="55">
        <v>916.2</v>
      </c>
      <c r="U244" s="55">
        <v>199.3</v>
      </c>
      <c r="V244" s="55">
        <v>248.98</v>
      </c>
      <c r="W244" s="55">
        <v>9.82</v>
      </c>
      <c r="X244" s="55">
        <v>11.7</v>
      </c>
      <c r="Y244" s="55">
        <v>0.6772</v>
      </c>
      <c r="Z244" s="55">
        <v>0.7942</v>
      </c>
      <c r="AA244" s="55">
        <v>1.053</v>
      </c>
      <c r="AB244" s="55">
        <v>1.181</v>
      </c>
      <c r="AC244" s="55">
        <v>85</v>
      </c>
      <c r="AD244" s="55">
        <v>88.8</v>
      </c>
      <c r="AE244" s="55">
        <v>8.4</v>
      </c>
      <c r="AF244" s="55">
        <v>10.5</v>
      </c>
    </row>
  </sheetData>
  <sheetProtection selectLockedCells="1" selectUnlockedCells="1"/>
  <mergeCells count="281">
    <mergeCell ref="L26:N26"/>
    <mergeCell ref="A1:AF1"/>
    <mergeCell ref="A2:AF2"/>
    <mergeCell ref="A3:AF3"/>
    <mergeCell ref="A4:A7"/>
    <mergeCell ref="B4:B7"/>
    <mergeCell ref="C4:D4"/>
    <mergeCell ref="E4:N4"/>
    <mergeCell ref="O4:P4"/>
    <mergeCell ref="Q4:X4"/>
    <mergeCell ref="Y4:AF4"/>
    <mergeCell ref="U5:V6"/>
    <mergeCell ref="W5:X6"/>
    <mergeCell ref="Y5:Z6"/>
    <mergeCell ref="C5:C7"/>
    <mergeCell ref="D5:D7"/>
    <mergeCell ref="E5:H5"/>
    <mergeCell ref="I5:L5"/>
    <mergeCell ref="M5:N6"/>
    <mergeCell ref="O5:O7"/>
    <mergeCell ref="AA5:AB6"/>
    <mergeCell ref="AC5:AD6"/>
    <mergeCell ref="AE5:AF6"/>
    <mergeCell ref="E6:F6"/>
    <mergeCell ref="G6:H6"/>
    <mergeCell ref="I6:J6"/>
    <mergeCell ref="K6:L6"/>
    <mergeCell ref="P5:P7"/>
    <mergeCell ref="Q5:R6"/>
    <mergeCell ref="S5:T6"/>
    <mergeCell ref="A16:AF16"/>
    <mergeCell ref="A27:AF27"/>
    <mergeCell ref="A28:AF28"/>
    <mergeCell ref="A29:A32"/>
    <mergeCell ref="B29:B32"/>
    <mergeCell ref="C29:D29"/>
    <mergeCell ref="E29:N29"/>
    <mergeCell ref="O29:P29"/>
    <mergeCell ref="Q29:X29"/>
    <mergeCell ref="Y29:AF29"/>
    <mergeCell ref="U30:V31"/>
    <mergeCell ref="W30:X31"/>
    <mergeCell ref="Y30:Z31"/>
    <mergeCell ref="C30:C32"/>
    <mergeCell ref="D30:D32"/>
    <mergeCell ref="E30:H30"/>
    <mergeCell ref="I30:L30"/>
    <mergeCell ref="M30:N31"/>
    <mergeCell ref="O30:O32"/>
    <mergeCell ref="AA30:AB31"/>
    <mergeCell ref="AC30:AD31"/>
    <mergeCell ref="AE30:AF31"/>
    <mergeCell ref="E31:F31"/>
    <mergeCell ref="G31:H31"/>
    <mergeCell ref="I31:J31"/>
    <mergeCell ref="K31:L31"/>
    <mergeCell ref="P30:P32"/>
    <mergeCell ref="Q30:R31"/>
    <mergeCell ref="S30:T31"/>
    <mergeCell ref="A40:AF40"/>
    <mergeCell ref="A50:AF50"/>
    <mergeCell ref="A51:AF51"/>
    <mergeCell ref="A52:A55"/>
    <mergeCell ref="B52:B55"/>
    <mergeCell ref="C52:D52"/>
    <mergeCell ref="E52:N52"/>
    <mergeCell ref="O52:P52"/>
    <mergeCell ref="Q52:X52"/>
    <mergeCell ref="Y52:AF52"/>
    <mergeCell ref="U53:V54"/>
    <mergeCell ref="W53:X54"/>
    <mergeCell ref="Y53:Z54"/>
    <mergeCell ref="C53:C55"/>
    <mergeCell ref="D53:D55"/>
    <mergeCell ref="E53:H53"/>
    <mergeCell ref="I53:L53"/>
    <mergeCell ref="M53:N54"/>
    <mergeCell ref="O53:O55"/>
    <mergeCell ref="AA53:AB54"/>
    <mergeCell ref="AC53:AD54"/>
    <mergeCell ref="AE53:AF54"/>
    <mergeCell ref="E54:F54"/>
    <mergeCell ref="G54:H54"/>
    <mergeCell ref="I54:J54"/>
    <mergeCell ref="K54:L54"/>
    <mergeCell ref="P53:P55"/>
    <mergeCell ref="Q53:R54"/>
    <mergeCell ref="S53:T54"/>
    <mergeCell ref="A64:AF64"/>
    <mergeCell ref="A74:AF74"/>
    <mergeCell ref="A75:AF75"/>
    <mergeCell ref="A76:AF76"/>
    <mergeCell ref="A77:A80"/>
    <mergeCell ref="B77:B80"/>
    <mergeCell ref="C77:D77"/>
    <mergeCell ref="E77:N77"/>
    <mergeCell ref="O77:P77"/>
    <mergeCell ref="Q77:X77"/>
    <mergeCell ref="Y77:AF77"/>
    <mergeCell ref="C78:C80"/>
    <mergeCell ref="D78:D80"/>
    <mergeCell ref="E78:H78"/>
    <mergeCell ref="I78:L78"/>
    <mergeCell ref="M78:N79"/>
    <mergeCell ref="O78:O80"/>
    <mergeCell ref="P78:P80"/>
    <mergeCell ref="Q78:R79"/>
    <mergeCell ref="S78:T79"/>
    <mergeCell ref="A100:AF100"/>
    <mergeCell ref="U78:V79"/>
    <mergeCell ref="W78:X79"/>
    <mergeCell ref="Y78:Z79"/>
    <mergeCell ref="AA78:AB79"/>
    <mergeCell ref="AC78:AD79"/>
    <mergeCell ref="AE78:AF79"/>
    <mergeCell ref="O102:P104"/>
    <mergeCell ref="Q102:X102"/>
    <mergeCell ref="Y102:AF102"/>
    <mergeCell ref="C103:C105"/>
    <mergeCell ref="D103:D105"/>
    <mergeCell ref="E79:F79"/>
    <mergeCell ref="G79:H79"/>
    <mergeCell ref="I79:J79"/>
    <mergeCell ref="K79:L79"/>
    <mergeCell ref="A89:AF89"/>
    <mergeCell ref="I103:L103"/>
    <mergeCell ref="M103:N104"/>
    <mergeCell ref="Q103:R104"/>
    <mergeCell ref="S103:T104"/>
    <mergeCell ref="U103:V104"/>
    <mergeCell ref="A101:AF101"/>
    <mergeCell ref="A102:A105"/>
    <mergeCell ref="B102:B105"/>
    <mergeCell ref="C102:D102"/>
    <mergeCell ref="E102:N102"/>
    <mergeCell ref="W103:X104"/>
    <mergeCell ref="Y103:Z104"/>
    <mergeCell ref="AA103:AB104"/>
    <mergeCell ref="AC103:AD104"/>
    <mergeCell ref="AE103:AF104"/>
    <mergeCell ref="E104:F104"/>
    <mergeCell ref="G104:H104"/>
    <mergeCell ref="I104:J104"/>
    <mergeCell ref="K104:L104"/>
    <mergeCell ref="E103:H103"/>
    <mergeCell ref="A114:AF114"/>
    <mergeCell ref="A125:AF125"/>
    <mergeCell ref="A126:AF126"/>
    <mergeCell ref="A127:A130"/>
    <mergeCell ref="B127:B130"/>
    <mergeCell ref="C127:D127"/>
    <mergeCell ref="E127:N127"/>
    <mergeCell ref="O127:P129"/>
    <mergeCell ref="Q127:X127"/>
    <mergeCell ref="Y127:AF127"/>
    <mergeCell ref="AA128:AB129"/>
    <mergeCell ref="AC128:AD129"/>
    <mergeCell ref="C128:C130"/>
    <mergeCell ref="D128:D130"/>
    <mergeCell ref="E128:H128"/>
    <mergeCell ref="I128:L128"/>
    <mergeCell ref="M128:N129"/>
    <mergeCell ref="Q128:R129"/>
    <mergeCell ref="AE128:AF129"/>
    <mergeCell ref="E129:F129"/>
    <mergeCell ref="G129:H129"/>
    <mergeCell ref="I129:J129"/>
    <mergeCell ref="K129:L129"/>
    <mergeCell ref="A138:AF138"/>
    <mergeCell ref="S128:T129"/>
    <mergeCell ref="U128:V129"/>
    <mergeCell ref="W128:X129"/>
    <mergeCell ref="Y128:Z129"/>
    <mergeCell ref="A148:AF148"/>
    <mergeCell ref="A149:AF149"/>
    <mergeCell ref="A150:A153"/>
    <mergeCell ref="B150:B153"/>
    <mergeCell ref="C150:D150"/>
    <mergeCell ref="E150:N150"/>
    <mergeCell ref="O150:P152"/>
    <mergeCell ref="Q150:X150"/>
    <mergeCell ref="Y150:AF150"/>
    <mergeCell ref="C151:C153"/>
    <mergeCell ref="D151:D153"/>
    <mergeCell ref="E151:H151"/>
    <mergeCell ref="I151:L151"/>
    <mergeCell ref="M151:N152"/>
    <mergeCell ref="Q151:R152"/>
    <mergeCell ref="S151:T152"/>
    <mergeCell ref="E152:F152"/>
    <mergeCell ref="G152:H152"/>
    <mergeCell ref="I152:J152"/>
    <mergeCell ref="K152:L152"/>
    <mergeCell ref="U151:V152"/>
    <mergeCell ref="W151:X152"/>
    <mergeCell ref="Y151:Z152"/>
    <mergeCell ref="AA151:AB152"/>
    <mergeCell ref="AC151:AD152"/>
    <mergeCell ref="AE151:AF152"/>
    <mergeCell ref="A163:AF163"/>
    <mergeCell ref="A175:AF175"/>
    <mergeCell ref="A176:AF176"/>
    <mergeCell ref="A177:A180"/>
    <mergeCell ref="B177:B180"/>
    <mergeCell ref="C177:D177"/>
    <mergeCell ref="E177:N177"/>
    <mergeCell ref="O177:P179"/>
    <mergeCell ref="Q177:X177"/>
    <mergeCell ref="Y177:AF177"/>
    <mergeCell ref="AA178:AB179"/>
    <mergeCell ref="AC178:AD179"/>
    <mergeCell ref="C178:C180"/>
    <mergeCell ref="D178:D180"/>
    <mergeCell ref="E178:H178"/>
    <mergeCell ref="I178:L178"/>
    <mergeCell ref="M178:N179"/>
    <mergeCell ref="Q178:R179"/>
    <mergeCell ref="AE178:AF179"/>
    <mergeCell ref="E179:F179"/>
    <mergeCell ref="G179:H179"/>
    <mergeCell ref="I179:J179"/>
    <mergeCell ref="K179:L179"/>
    <mergeCell ref="A188:AF188"/>
    <mergeCell ref="S178:T179"/>
    <mergeCell ref="U178:V179"/>
    <mergeCell ref="W178:X179"/>
    <mergeCell ref="Y178:Z179"/>
    <mergeCell ref="A197:AF197"/>
    <mergeCell ref="A198:AF198"/>
    <mergeCell ref="A199:A202"/>
    <mergeCell ref="B199:B202"/>
    <mergeCell ref="C199:D199"/>
    <mergeCell ref="E199:N199"/>
    <mergeCell ref="O199:P201"/>
    <mergeCell ref="Q199:X199"/>
    <mergeCell ref="Y199:AF199"/>
    <mergeCell ref="C200:C202"/>
    <mergeCell ref="D200:D202"/>
    <mergeCell ref="E200:H200"/>
    <mergeCell ref="I200:L200"/>
    <mergeCell ref="M200:N201"/>
    <mergeCell ref="Q200:R201"/>
    <mergeCell ref="S200:T201"/>
    <mergeCell ref="E201:F201"/>
    <mergeCell ref="G201:H201"/>
    <mergeCell ref="I201:J201"/>
    <mergeCell ref="K201:L201"/>
    <mergeCell ref="U200:V201"/>
    <mergeCell ref="W200:X201"/>
    <mergeCell ref="Y200:Z201"/>
    <mergeCell ref="AA200:AB201"/>
    <mergeCell ref="AC200:AD201"/>
    <mergeCell ref="AE200:AF201"/>
    <mergeCell ref="A210:AF210"/>
    <mergeCell ref="A221:AF221"/>
    <mergeCell ref="A222:AF222"/>
    <mergeCell ref="A223:A226"/>
    <mergeCell ref="B223:B226"/>
    <mergeCell ref="C223:D223"/>
    <mergeCell ref="E223:N223"/>
    <mergeCell ref="O223:P225"/>
    <mergeCell ref="Q223:X223"/>
    <mergeCell ref="Y223:AF223"/>
    <mergeCell ref="AA224:AB225"/>
    <mergeCell ref="AC224:AD225"/>
    <mergeCell ref="C224:C226"/>
    <mergeCell ref="D224:D226"/>
    <mergeCell ref="E224:H224"/>
    <mergeCell ref="I224:L224"/>
    <mergeCell ref="M224:N225"/>
    <mergeCell ref="Q224:R225"/>
    <mergeCell ref="AE224:AF225"/>
    <mergeCell ref="E225:F225"/>
    <mergeCell ref="G225:H225"/>
    <mergeCell ref="I225:J225"/>
    <mergeCell ref="K225:L225"/>
    <mergeCell ref="A235:AF235"/>
    <mergeCell ref="S224:T225"/>
    <mergeCell ref="U224:V225"/>
    <mergeCell ref="W224:X225"/>
    <mergeCell ref="Y224:Z2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K17" sqref="AK17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1:32" ht="27.75" customHeight="1">
      <c r="A2" s="81" t="s">
        <v>120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30.7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36" customHeight="1">
      <c r="A4" s="77" t="s">
        <v>1</v>
      </c>
      <c r="B4" s="77" t="s">
        <v>2</v>
      </c>
      <c r="C4" s="77" t="s">
        <v>3</v>
      </c>
      <c r="D4" s="77"/>
      <c r="E4" s="77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 t="s">
        <v>5</v>
      </c>
      <c r="P4" s="77"/>
      <c r="Q4" s="77" t="s">
        <v>6</v>
      </c>
      <c r="R4" s="77"/>
      <c r="S4" s="77"/>
      <c r="T4" s="77"/>
      <c r="U4" s="77"/>
      <c r="V4" s="77"/>
      <c r="W4" s="77"/>
      <c r="X4" s="77"/>
      <c r="Y4" s="76" t="s">
        <v>7</v>
      </c>
      <c r="Z4" s="76"/>
      <c r="AA4" s="76"/>
      <c r="AB4" s="76"/>
      <c r="AC4" s="76"/>
      <c r="AD4" s="76"/>
      <c r="AE4" s="76"/>
      <c r="AF4" s="76"/>
    </row>
    <row r="5" spans="1:32" ht="24.75" customHeight="1">
      <c r="A5" s="77"/>
      <c r="B5" s="77"/>
      <c r="C5" s="77" t="s">
        <v>68</v>
      </c>
      <c r="D5" s="77" t="s">
        <v>69</v>
      </c>
      <c r="E5" s="76" t="s">
        <v>8</v>
      </c>
      <c r="F5" s="76"/>
      <c r="G5" s="76"/>
      <c r="H5" s="76"/>
      <c r="I5" s="76" t="s">
        <v>9</v>
      </c>
      <c r="J5" s="76"/>
      <c r="K5" s="76"/>
      <c r="L5" s="76"/>
      <c r="M5" s="77" t="s">
        <v>10</v>
      </c>
      <c r="N5" s="77"/>
      <c r="O5" s="77" t="s">
        <v>71</v>
      </c>
      <c r="P5" s="77" t="s">
        <v>70</v>
      </c>
      <c r="Q5" s="76" t="s">
        <v>11</v>
      </c>
      <c r="R5" s="76"/>
      <c r="S5" s="76" t="s">
        <v>12</v>
      </c>
      <c r="T5" s="76"/>
      <c r="U5" s="76" t="s">
        <v>13</v>
      </c>
      <c r="V5" s="76"/>
      <c r="W5" s="76" t="s">
        <v>14</v>
      </c>
      <c r="X5" s="76"/>
      <c r="Y5" s="76" t="s">
        <v>15</v>
      </c>
      <c r="Z5" s="76"/>
      <c r="AA5" s="76" t="s">
        <v>16</v>
      </c>
      <c r="AB5" s="76"/>
      <c r="AC5" s="76" t="s">
        <v>17</v>
      </c>
      <c r="AD5" s="76"/>
      <c r="AE5" s="76" t="s">
        <v>18</v>
      </c>
      <c r="AF5" s="76"/>
    </row>
    <row r="6" spans="1:32" ht="27.75" customHeight="1">
      <c r="A6" s="77"/>
      <c r="B6" s="77"/>
      <c r="C6" s="77"/>
      <c r="D6" s="77"/>
      <c r="E6" s="76" t="s">
        <v>19</v>
      </c>
      <c r="F6" s="76"/>
      <c r="G6" s="77"/>
      <c r="H6" s="77"/>
      <c r="I6" s="76" t="s">
        <v>19</v>
      </c>
      <c r="J6" s="76"/>
      <c r="K6" s="77"/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36.75" customHeight="1">
      <c r="A7" s="77"/>
      <c r="B7" s="77"/>
      <c r="C7" s="77"/>
      <c r="D7" s="77"/>
      <c r="E7" s="49" t="s">
        <v>66</v>
      </c>
      <c r="F7" s="49" t="s">
        <v>67</v>
      </c>
      <c r="G7" s="49"/>
      <c r="H7" s="49"/>
      <c r="I7" s="49" t="s">
        <v>66</v>
      </c>
      <c r="J7" s="49" t="s">
        <v>67</v>
      </c>
      <c r="K7" s="49"/>
      <c r="L7" s="49"/>
      <c r="M7" s="49" t="s">
        <v>66</v>
      </c>
      <c r="N7" s="49" t="s">
        <v>67</v>
      </c>
      <c r="O7" s="77"/>
      <c r="P7" s="77"/>
      <c r="Q7" s="49" t="s">
        <v>66</v>
      </c>
      <c r="R7" s="49" t="s">
        <v>67</v>
      </c>
      <c r="S7" s="49" t="s">
        <v>66</v>
      </c>
      <c r="T7" s="49" t="s">
        <v>67</v>
      </c>
      <c r="U7" s="49" t="s">
        <v>66</v>
      </c>
      <c r="V7" s="49" t="s">
        <v>67</v>
      </c>
      <c r="W7" s="49" t="s">
        <v>66</v>
      </c>
      <c r="X7" s="49" t="s">
        <v>67</v>
      </c>
      <c r="Y7" s="49" t="s">
        <v>66</v>
      </c>
      <c r="Z7" s="49" t="s">
        <v>67</v>
      </c>
      <c r="AA7" s="49" t="s">
        <v>66</v>
      </c>
      <c r="AB7" s="49" t="s">
        <v>67</v>
      </c>
      <c r="AC7" s="49" t="s">
        <v>66</v>
      </c>
      <c r="AD7" s="49" t="s">
        <v>67</v>
      </c>
      <c r="AE7" s="49" t="s">
        <v>66</v>
      </c>
      <c r="AF7" s="49" t="s">
        <v>67</v>
      </c>
    </row>
    <row r="8" spans="1:32" ht="39" customHeight="1">
      <c r="A8" s="20">
        <v>338</v>
      </c>
      <c r="B8" s="7" t="s">
        <v>108</v>
      </c>
      <c r="C8" s="20">
        <v>0.15</v>
      </c>
      <c r="D8" s="20">
        <v>0.15</v>
      </c>
      <c r="E8" s="20">
        <v>0.6</v>
      </c>
      <c r="F8" s="20">
        <v>0.6</v>
      </c>
      <c r="G8" s="20"/>
      <c r="H8" s="20">
        <v>0</v>
      </c>
      <c r="I8" s="20">
        <v>0.6</v>
      </c>
      <c r="J8" s="20">
        <v>0.6</v>
      </c>
      <c r="K8" s="20">
        <v>0.4</v>
      </c>
      <c r="L8" s="20"/>
      <c r="M8" s="20">
        <v>14.7</v>
      </c>
      <c r="N8" s="20">
        <v>14.7</v>
      </c>
      <c r="O8" s="20">
        <v>70.3</v>
      </c>
      <c r="P8" s="20">
        <v>70.3</v>
      </c>
      <c r="Q8" s="20">
        <v>19</v>
      </c>
      <c r="R8" s="20">
        <v>19</v>
      </c>
      <c r="S8" s="20">
        <v>16</v>
      </c>
      <c r="T8" s="20">
        <v>16</v>
      </c>
      <c r="U8" s="20">
        <v>12</v>
      </c>
      <c r="V8" s="20">
        <v>12</v>
      </c>
      <c r="W8" s="20">
        <v>2.3</v>
      </c>
      <c r="X8" s="20">
        <v>2.3</v>
      </c>
      <c r="Y8" s="20">
        <v>0.02</v>
      </c>
      <c r="Z8" s="20">
        <v>0.02</v>
      </c>
      <c r="AA8" s="20">
        <v>0.03</v>
      </c>
      <c r="AB8" s="20">
        <v>0.03</v>
      </c>
      <c r="AC8" s="20">
        <v>5</v>
      </c>
      <c r="AD8" s="20">
        <v>5</v>
      </c>
      <c r="AE8" s="20">
        <v>0.1</v>
      </c>
      <c r="AF8" s="20">
        <v>0.1</v>
      </c>
    </row>
    <row r="9" spans="1:32" ht="18.75">
      <c r="A9" s="49">
        <v>9</v>
      </c>
      <c r="B9" s="7" t="s">
        <v>121</v>
      </c>
      <c r="C9" s="49">
        <v>150</v>
      </c>
      <c r="D9" s="49">
        <v>200</v>
      </c>
      <c r="E9" s="20">
        <v>8.46</v>
      </c>
      <c r="F9" s="20">
        <v>15.5</v>
      </c>
      <c r="G9" s="20"/>
      <c r="H9" s="20"/>
      <c r="I9" s="20">
        <v>9.95</v>
      </c>
      <c r="J9" s="20">
        <v>15.92</v>
      </c>
      <c r="K9" s="20"/>
      <c r="L9" s="20"/>
      <c r="M9" s="20">
        <v>21.32</v>
      </c>
      <c r="N9" s="20">
        <v>34.1</v>
      </c>
      <c r="O9" s="20">
        <v>209</v>
      </c>
      <c r="P9" s="20">
        <v>334.4</v>
      </c>
      <c r="Q9" s="20">
        <v>22</v>
      </c>
      <c r="R9" s="20">
        <v>28</v>
      </c>
      <c r="S9" s="20">
        <v>30</v>
      </c>
      <c r="T9" s="20">
        <v>31</v>
      </c>
      <c r="U9" s="20">
        <v>21</v>
      </c>
      <c r="V9" s="20">
        <v>24</v>
      </c>
      <c r="W9" s="20">
        <v>0.02</v>
      </c>
      <c r="X9" s="20">
        <v>0.022</v>
      </c>
      <c r="Y9" s="20">
        <v>0.05</v>
      </c>
      <c r="Z9" s="20">
        <v>0.08</v>
      </c>
      <c r="AA9" s="20">
        <v>0.08</v>
      </c>
      <c r="AB9" s="20">
        <v>0.128</v>
      </c>
      <c r="AC9" s="20">
        <v>0.14</v>
      </c>
      <c r="AD9" s="20">
        <v>0.022</v>
      </c>
      <c r="AE9" s="20">
        <v>1.3</v>
      </c>
      <c r="AF9" s="20"/>
    </row>
    <row r="10" spans="1:32" ht="36.75" customHeight="1">
      <c r="A10" s="20">
        <v>39</v>
      </c>
      <c r="B10" s="7" t="s">
        <v>74</v>
      </c>
      <c r="C10" s="20">
        <v>80</v>
      </c>
      <c r="D10" s="20">
        <v>100</v>
      </c>
      <c r="E10" s="20">
        <v>12.54</v>
      </c>
      <c r="F10" s="20">
        <v>15.55</v>
      </c>
      <c r="G10" s="20"/>
      <c r="H10" s="20"/>
      <c r="I10" s="20">
        <v>9.24</v>
      </c>
      <c r="J10" s="20">
        <v>11.55</v>
      </c>
      <c r="K10" s="20"/>
      <c r="L10" s="20"/>
      <c r="M10" s="20">
        <v>12.56</v>
      </c>
      <c r="N10" s="20">
        <v>15.7</v>
      </c>
      <c r="O10" s="20">
        <v>183</v>
      </c>
      <c r="P10" s="20">
        <v>228.75</v>
      </c>
      <c r="Q10" s="20">
        <v>274</v>
      </c>
      <c r="R10" s="20">
        <v>289</v>
      </c>
      <c r="S10" s="20">
        <v>172</v>
      </c>
      <c r="T10" s="20">
        <v>183</v>
      </c>
      <c r="U10" s="20">
        <v>18</v>
      </c>
      <c r="V10" s="20">
        <v>22</v>
      </c>
      <c r="W10" s="20">
        <v>2.3</v>
      </c>
      <c r="X10" s="20">
        <v>3.8</v>
      </c>
      <c r="Y10" s="20">
        <v>0.06</v>
      </c>
      <c r="Z10" s="20">
        <v>0.09</v>
      </c>
      <c r="AA10" s="20">
        <v>0.12</v>
      </c>
      <c r="AB10" s="20">
        <v>0.18</v>
      </c>
      <c r="AC10" s="20">
        <v>0</v>
      </c>
      <c r="AD10" s="20">
        <v>0</v>
      </c>
      <c r="AE10" s="20">
        <v>4</v>
      </c>
      <c r="AF10" s="20">
        <v>5</v>
      </c>
    </row>
    <row r="11" spans="1:32" ht="23.25" customHeight="1" hidden="1">
      <c r="A11" s="20"/>
      <c r="B11" s="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40.5" customHeight="1">
      <c r="A12" s="55" t="s">
        <v>103</v>
      </c>
      <c r="B12" s="7" t="s">
        <v>102</v>
      </c>
      <c r="C12" s="20">
        <v>20</v>
      </c>
      <c r="D12" s="20">
        <v>50</v>
      </c>
      <c r="E12" s="20">
        <v>2.24</v>
      </c>
      <c r="F12" s="20">
        <v>3.07</v>
      </c>
      <c r="G12" s="20"/>
      <c r="H12" s="20"/>
      <c r="I12" s="20">
        <v>0.8</v>
      </c>
      <c r="J12" s="20">
        <v>1.07</v>
      </c>
      <c r="K12" s="20"/>
      <c r="L12" s="20"/>
      <c r="M12" s="20">
        <v>16.7</v>
      </c>
      <c r="N12" s="20">
        <v>20.9</v>
      </c>
      <c r="O12" s="20">
        <v>42.85</v>
      </c>
      <c r="P12" s="20">
        <v>42.85</v>
      </c>
      <c r="Q12" s="20">
        <v>9.2</v>
      </c>
      <c r="R12" s="20">
        <v>13.8</v>
      </c>
      <c r="S12" s="20">
        <v>42.4</v>
      </c>
      <c r="T12" s="20">
        <v>63.6</v>
      </c>
      <c r="U12" s="20">
        <v>10</v>
      </c>
      <c r="V12" s="20">
        <v>15</v>
      </c>
      <c r="W12" s="20">
        <v>1.24</v>
      </c>
      <c r="X12" s="20">
        <v>1.86</v>
      </c>
      <c r="Y12" s="20">
        <v>0.04</v>
      </c>
      <c r="Z12" s="20">
        <v>0.07</v>
      </c>
      <c r="AA12" s="20" t="s">
        <v>53</v>
      </c>
      <c r="AB12" s="20">
        <v>0.05</v>
      </c>
      <c r="AC12" s="20">
        <v>0</v>
      </c>
      <c r="AD12" s="20">
        <v>0</v>
      </c>
      <c r="AE12" s="20">
        <v>1.2</v>
      </c>
      <c r="AF12" s="20">
        <v>1.82</v>
      </c>
    </row>
    <row r="13" spans="1:32" ht="40.5" customHeight="1">
      <c r="A13" s="20" t="s">
        <v>104</v>
      </c>
      <c r="B13" s="7" t="s">
        <v>101</v>
      </c>
      <c r="C13" s="20">
        <v>20</v>
      </c>
      <c r="D13" s="20">
        <v>20</v>
      </c>
      <c r="E13" s="20">
        <v>1.3</v>
      </c>
      <c r="F13" s="20">
        <v>1.3</v>
      </c>
      <c r="G13" s="20"/>
      <c r="H13" s="20"/>
      <c r="I13" s="20">
        <v>0.24</v>
      </c>
      <c r="J13" s="20">
        <v>0.24</v>
      </c>
      <c r="K13" s="20"/>
      <c r="L13" s="20"/>
      <c r="M13" s="20">
        <v>0.53</v>
      </c>
      <c r="N13" s="20">
        <v>0.53</v>
      </c>
      <c r="O13" s="20">
        <v>36.2</v>
      </c>
      <c r="P13" s="20">
        <v>36.2</v>
      </c>
      <c r="Q13" s="20">
        <v>14</v>
      </c>
      <c r="R13" s="20">
        <v>21</v>
      </c>
      <c r="S13" s="20">
        <v>10</v>
      </c>
      <c r="T13" s="20">
        <v>12</v>
      </c>
      <c r="U13" s="20">
        <v>0.31</v>
      </c>
      <c r="V13" s="20">
        <v>0.63</v>
      </c>
      <c r="W13" s="20">
        <v>0.08</v>
      </c>
      <c r="X13" s="20">
        <v>1.12</v>
      </c>
      <c r="Y13" s="20">
        <v>0.02</v>
      </c>
      <c r="Z13" s="20">
        <v>0.04</v>
      </c>
      <c r="AA13" s="20">
        <v>0.07</v>
      </c>
      <c r="AB13" s="20">
        <v>0.1</v>
      </c>
      <c r="AC13" s="20">
        <v>0</v>
      </c>
      <c r="AD13" s="20">
        <v>0</v>
      </c>
      <c r="AE13" s="20">
        <v>67.2</v>
      </c>
      <c r="AF13" s="20">
        <v>75.4</v>
      </c>
    </row>
    <row r="14" spans="1:32" ht="44.25" customHeight="1">
      <c r="A14" s="20">
        <v>45</v>
      </c>
      <c r="B14" s="9" t="s">
        <v>24</v>
      </c>
      <c r="C14" s="49" t="s">
        <v>54</v>
      </c>
      <c r="D14" s="49" t="s">
        <v>55</v>
      </c>
      <c r="E14" s="49">
        <v>0.13</v>
      </c>
      <c r="F14" s="20">
        <v>0.13</v>
      </c>
      <c r="G14" s="20"/>
      <c r="H14" s="20"/>
      <c r="I14" s="20">
        <v>0.02</v>
      </c>
      <c r="J14" s="20">
        <v>0.02</v>
      </c>
      <c r="K14" s="20"/>
      <c r="L14" s="20"/>
      <c r="M14" s="20">
        <v>15.2</v>
      </c>
      <c r="N14" s="20">
        <v>15.2</v>
      </c>
      <c r="O14" s="20">
        <v>62</v>
      </c>
      <c r="P14" s="20">
        <v>62</v>
      </c>
      <c r="Q14" s="20">
        <v>14.2</v>
      </c>
      <c r="R14" s="20">
        <v>14.2</v>
      </c>
      <c r="S14" s="20">
        <v>4.4</v>
      </c>
      <c r="T14" s="20">
        <v>4.4</v>
      </c>
      <c r="U14" s="20">
        <v>2.4</v>
      </c>
      <c r="V14" s="20">
        <v>2.4</v>
      </c>
      <c r="W14" s="20">
        <v>0.36</v>
      </c>
      <c r="X14" s="20">
        <v>0.36</v>
      </c>
      <c r="Y14" s="128">
        <v>0</v>
      </c>
      <c r="Z14" s="128">
        <v>0</v>
      </c>
      <c r="AA14" s="128">
        <v>0</v>
      </c>
      <c r="AB14" s="128">
        <v>0</v>
      </c>
      <c r="AC14" s="129">
        <v>2.83</v>
      </c>
      <c r="AD14" s="129">
        <v>2.83</v>
      </c>
      <c r="AE14" s="20">
        <v>0.03</v>
      </c>
      <c r="AF14" s="20">
        <v>0.03</v>
      </c>
    </row>
    <row r="15" spans="1:32" ht="24" customHeight="1">
      <c r="A15" s="55"/>
      <c r="B15" s="52" t="s">
        <v>25</v>
      </c>
      <c r="C15" s="57"/>
      <c r="D15" s="57"/>
      <c r="E15" s="57">
        <f aca="true" t="shared" si="0" ref="E15:AF15">SUM(E8:E14)</f>
        <v>25.270000000000003</v>
      </c>
      <c r="F15" s="57">
        <f t="shared" si="0"/>
        <v>36.15</v>
      </c>
      <c r="G15" s="57">
        <f t="shared" si="0"/>
        <v>0</v>
      </c>
      <c r="H15" s="57">
        <f t="shared" si="0"/>
        <v>0</v>
      </c>
      <c r="I15" s="57">
        <f t="shared" si="0"/>
        <v>20.849999999999998</v>
      </c>
      <c r="J15" s="57">
        <f t="shared" si="0"/>
        <v>29.4</v>
      </c>
      <c r="K15" s="57">
        <f t="shared" si="0"/>
        <v>0.4</v>
      </c>
      <c r="L15" s="57">
        <f t="shared" si="0"/>
        <v>0</v>
      </c>
      <c r="M15" s="57">
        <f t="shared" si="0"/>
        <v>81.01</v>
      </c>
      <c r="N15" s="57">
        <f t="shared" si="0"/>
        <v>101.13000000000001</v>
      </c>
      <c r="O15" s="57">
        <f t="shared" si="0"/>
        <v>603.35</v>
      </c>
      <c r="P15" s="57">
        <f t="shared" si="0"/>
        <v>774.5000000000001</v>
      </c>
      <c r="Q15" s="57">
        <f t="shared" si="0"/>
        <v>352.4</v>
      </c>
      <c r="R15" s="57">
        <f t="shared" si="0"/>
        <v>385</v>
      </c>
      <c r="S15" s="57">
        <f t="shared" si="0"/>
        <v>274.79999999999995</v>
      </c>
      <c r="T15" s="57">
        <f t="shared" si="0"/>
        <v>310</v>
      </c>
      <c r="U15" s="57">
        <f t="shared" si="0"/>
        <v>63.71</v>
      </c>
      <c r="V15" s="57">
        <f t="shared" si="0"/>
        <v>76.03</v>
      </c>
      <c r="W15" s="57">
        <f t="shared" si="0"/>
        <v>6.3</v>
      </c>
      <c r="X15" s="57">
        <f t="shared" si="0"/>
        <v>9.462</v>
      </c>
      <c r="Y15" s="57">
        <f t="shared" si="0"/>
        <v>0.19</v>
      </c>
      <c r="Z15" s="57">
        <f t="shared" si="0"/>
        <v>0.3</v>
      </c>
      <c r="AA15" s="57">
        <f t="shared" si="0"/>
        <v>0.3</v>
      </c>
      <c r="AB15" s="57">
        <f t="shared" si="0"/>
        <v>0.488</v>
      </c>
      <c r="AC15" s="57">
        <f t="shared" si="0"/>
        <v>7.97</v>
      </c>
      <c r="AD15" s="57">
        <f t="shared" si="0"/>
        <v>7.852</v>
      </c>
      <c r="AE15" s="57">
        <f t="shared" si="0"/>
        <v>73.83</v>
      </c>
      <c r="AF15" s="57">
        <f t="shared" si="0"/>
        <v>82.35000000000001</v>
      </c>
    </row>
    <row r="16" spans="1:32" ht="25.5" customHeight="1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54" customHeight="1">
      <c r="A17" s="49">
        <v>30</v>
      </c>
      <c r="B17" s="7" t="s">
        <v>76</v>
      </c>
      <c r="C17" s="20">
        <v>200</v>
      </c>
      <c r="D17" s="20">
        <v>250</v>
      </c>
      <c r="E17" s="20">
        <v>1.68</v>
      </c>
      <c r="F17" s="20">
        <v>2.1</v>
      </c>
      <c r="G17" s="20">
        <v>0</v>
      </c>
      <c r="H17" s="20">
        <v>0</v>
      </c>
      <c r="I17" s="20">
        <v>4.09</v>
      </c>
      <c r="J17" s="20">
        <v>5.11</v>
      </c>
      <c r="K17" s="20">
        <v>5.1</v>
      </c>
      <c r="L17" s="20">
        <v>6.1</v>
      </c>
      <c r="M17" s="20">
        <v>13.27</v>
      </c>
      <c r="N17" s="20">
        <v>16.59</v>
      </c>
      <c r="O17" s="20">
        <v>196.4</v>
      </c>
      <c r="P17" s="20">
        <v>225.6</v>
      </c>
      <c r="Q17" s="20">
        <v>29.15</v>
      </c>
      <c r="R17" s="20">
        <v>35.01</v>
      </c>
      <c r="S17" s="20">
        <v>56.72</v>
      </c>
      <c r="T17" s="20">
        <v>68.13</v>
      </c>
      <c r="U17" s="20">
        <v>24.17</v>
      </c>
      <c r="V17" s="20">
        <v>29.03</v>
      </c>
      <c r="W17" s="20">
        <v>0.92</v>
      </c>
      <c r="X17" s="20">
        <v>1.11</v>
      </c>
      <c r="Y17" s="20">
        <v>0.09</v>
      </c>
      <c r="Z17" s="20">
        <v>0.11</v>
      </c>
      <c r="AA17" s="20">
        <v>0.057</v>
      </c>
      <c r="AB17" s="20">
        <v>0.069</v>
      </c>
      <c r="AC17" s="20">
        <v>8.38</v>
      </c>
      <c r="AD17" s="20">
        <v>10.06</v>
      </c>
      <c r="AE17" s="20">
        <v>0.95</v>
      </c>
      <c r="AF17" s="20">
        <v>1.19</v>
      </c>
    </row>
    <row r="18" spans="1:32" ht="37.5" customHeight="1">
      <c r="A18" s="20">
        <v>19</v>
      </c>
      <c r="B18" s="7" t="s">
        <v>81</v>
      </c>
      <c r="C18" s="49">
        <v>150</v>
      </c>
      <c r="D18" s="49">
        <v>200</v>
      </c>
      <c r="E18" s="20">
        <v>2.38</v>
      </c>
      <c r="F18" s="20">
        <v>4.76</v>
      </c>
      <c r="G18" s="20">
        <v>2.5</v>
      </c>
      <c r="H18" s="20">
        <v>3.7</v>
      </c>
      <c r="I18" s="20">
        <v>5.26</v>
      </c>
      <c r="J18" s="20">
        <v>7.85</v>
      </c>
      <c r="K18" s="20">
        <v>2.5</v>
      </c>
      <c r="L18" s="20">
        <v>3.7</v>
      </c>
      <c r="M18" s="20">
        <v>1.24</v>
      </c>
      <c r="N18" s="20">
        <v>2.35</v>
      </c>
      <c r="O18" s="20">
        <v>162.3</v>
      </c>
      <c r="P18" s="20">
        <v>224.6</v>
      </c>
      <c r="Q18" s="20">
        <v>38</v>
      </c>
      <c r="R18" s="20">
        <v>40.6</v>
      </c>
      <c r="S18" s="20">
        <v>170</v>
      </c>
      <c r="T18" s="20">
        <v>220.2</v>
      </c>
      <c r="U18" s="20">
        <v>25</v>
      </c>
      <c r="V18" s="20">
        <v>39</v>
      </c>
      <c r="W18" s="20">
        <v>1.3</v>
      </c>
      <c r="X18" s="20">
        <v>1.36</v>
      </c>
      <c r="Y18" s="20">
        <v>0.1</v>
      </c>
      <c r="Z18" s="20">
        <v>0.2</v>
      </c>
      <c r="AA18" s="20">
        <v>0.05</v>
      </c>
      <c r="AB18" s="20">
        <v>0.07</v>
      </c>
      <c r="AC18" s="20">
        <v>0</v>
      </c>
      <c r="AD18" s="20">
        <v>0</v>
      </c>
      <c r="AE18" s="20">
        <v>0.005</v>
      </c>
      <c r="AF18" s="20">
        <v>0.005</v>
      </c>
    </row>
    <row r="19" spans="1:32" ht="45" customHeight="1">
      <c r="A19" s="20">
        <v>92</v>
      </c>
      <c r="B19" s="7" t="s">
        <v>88</v>
      </c>
      <c r="C19" s="20">
        <v>80</v>
      </c>
      <c r="D19" s="20">
        <v>100</v>
      </c>
      <c r="E19" s="20">
        <v>15.54</v>
      </c>
      <c r="F19" s="20">
        <v>19.43</v>
      </c>
      <c r="G19" s="20">
        <v>0</v>
      </c>
      <c r="H19" s="20">
        <v>0</v>
      </c>
      <c r="I19" s="20">
        <v>0.95</v>
      </c>
      <c r="J19" s="20">
        <v>1.19</v>
      </c>
      <c r="K19" s="20">
        <v>0</v>
      </c>
      <c r="L19" s="20">
        <v>0</v>
      </c>
      <c r="M19" s="20">
        <v>0.25</v>
      </c>
      <c r="N19" s="20">
        <v>0.31</v>
      </c>
      <c r="O19" s="20">
        <v>72</v>
      </c>
      <c r="P19" s="20">
        <v>90</v>
      </c>
      <c r="Q19" s="20">
        <v>7.2</v>
      </c>
      <c r="R19" s="20">
        <v>7.2</v>
      </c>
      <c r="S19" s="20">
        <v>44.5</v>
      </c>
      <c r="T19" s="20">
        <v>44.5</v>
      </c>
      <c r="U19" s="20">
        <v>5.5</v>
      </c>
      <c r="V19" s="20">
        <v>5.5</v>
      </c>
      <c r="W19" s="20">
        <v>0.8</v>
      </c>
      <c r="X19" s="20">
        <v>1.11</v>
      </c>
      <c r="Y19" s="20">
        <v>1.05</v>
      </c>
      <c r="Z19" s="20">
        <v>0.03</v>
      </c>
      <c r="AA19" s="20">
        <v>0.07</v>
      </c>
      <c r="AB19" s="20">
        <v>0.03</v>
      </c>
      <c r="AC19" s="20">
        <v>0.06</v>
      </c>
      <c r="AD19" s="20">
        <v>0</v>
      </c>
      <c r="AE19" s="20">
        <v>0.003</v>
      </c>
      <c r="AF19" s="20">
        <v>0</v>
      </c>
    </row>
    <row r="20" spans="1:32" ht="37.5" customHeight="1">
      <c r="A20" s="55"/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2.25" customHeight="1">
      <c r="A21" s="20"/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41.25" customHeight="1">
      <c r="A22" s="20">
        <v>51</v>
      </c>
      <c r="B22" s="7" t="s">
        <v>75</v>
      </c>
      <c r="C22" s="20">
        <v>200</v>
      </c>
      <c r="D22" s="20">
        <v>200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20.2</v>
      </c>
      <c r="N22" s="20">
        <v>20.2</v>
      </c>
      <c r="O22" s="20">
        <v>92</v>
      </c>
      <c r="P22" s="20">
        <v>92</v>
      </c>
      <c r="Q22" s="20">
        <v>14</v>
      </c>
      <c r="R22" s="20">
        <v>14</v>
      </c>
      <c r="S22" s="20">
        <v>14</v>
      </c>
      <c r="T22" s="20">
        <v>14</v>
      </c>
      <c r="U22" s="20">
        <v>8</v>
      </c>
      <c r="V22" s="20">
        <v>8</v>
      </c>
      <c r="W22" s="20">
        <v>2.8</v>
      </c>
      <c r="X22" s="20">
        <v>2.8</v>
      </c>
      <c r="Y22" s="20">
        <v>0.022</v>
      </c>
      <c r="Z22" s="20">
        <v>0.022</v>
      </c>
      <c r="AA22" s="20">
        <v>0.022</v>
      </c>
      <c r="AB22" s="20">
        <v>0.022</v>
      </c>
      <c r="AC22" s="20">
        <v>4</v>
      </c>
      <c r="AD22" s="20">
        <v>4</v>
      </c>
      <c r="AE22" s="20">
        <v>0.2</v>
      </c>
      <c r="AF22" s="20">
        <v>0.2</v>
      </c>
    </row>
    <row r="23" spans="1:32" ht="30" customHeight="1">
      <c r="A23" s="20"/>
      <c r="B23" s="9" t="s">
        <v>140</v>
      </c>
      <c r="C23" s="49">
        <v>40</v>
      </c>
      <c r="D23" s="49">
        <v>40</v>
      </c>
      <c r="E23" s="49">
        <v>2.88</v>
      </c>
      <c r="F23" s="20">
        <v>2.88</v>
      </c>
      <c r="G23" s="20"/>
      <c r="H23" s="20">
        <v>1.4</v>
      </c>
      <c r="I23" s="20">
        <v>9.24</v>
      </c>
      <c r="J23" s="20">
        <v>9.24</v>
      </c>
      <c r="K23" s="20">
        <v>0.8</v>
      </c>
      <c r="L23" s="20"/>
      <c r="M23" s="20">
        <v>23.52</v>
      </c>
      <c r="N23" s="20">
        <v>23.52</v>
      </c>
      <c r="O23" s="20">
        <v>191.2</v>
      </c>
      <c r="P23" s="20">
        <v>191.2</v>
      </c>
      <c r="Q23" s="20">
        <v>33</v>
      </c>
      <c r="R23" s="20">
        <v>66</v>
      </c>
      <c r="S23" s="20">
        <v>25</v>
      </c>
      <c r="T23" s="20">
        <v>50</v>
      </c>
      <c r="U23" s="20">
        <v>6</v>
      </c>
      <c r="V23" s="20">
        <v>12</v>
      </c>
      <c r="W23" s="20">
        <v>0.4</v>
      </c>
      <c r="X23" s="20">
        <v>0.8</v>
      </c>
      <c r="Y23" s="128">
        <v>0.01</v>
      </c>
      <c r="Z23" s="128">
        <v>0.02</v>
      </c>
      <c r="AA23" s="128">
        <v>0.04</v>
      </c>
      <c r="AB23" s="128">
        <v>0.08</v>
      </c>
      <c r="AC23" s="129">
        <v>0.3</v>
      </c>
      <c r="AD23" s="129">
        <v>0.6</v>
      </c>
      <c r="AE23" s="20">
        <v>0</v>
      </c>
      <c r="AF23" s="20">
        <v>0</v>
      </c>
    </row>
    <row r="24" spans="1:32" ht="28.5" customHeight="1">
      <c r="A24" s="55" t="s">
        <v>103</v>
      </c>
      <c r="B24" s="7" t="s">
        <v>102</v>
      </c>
      <c r="C24" s="20">
        <v>40</v>
      </c>
      <c r="D24" s="20">
        <v>50</v>
      </c>
      <c r="E24" s="20">
        <v>2.24</v>
      </c>
      <c r="F24" s="20">
        <v>3.07</v>
      </c>
      <c r="G24" s="20"/>
      <c r="H24" s="20"/>
      <c r="I24" s="20">
        <v>0.8</v>
      </c>
      <c r="J24" s="20">
        <v>1.07</v>
      </c>
      <c r="K24" s="20"/>
      <c r="L24" s="20"/>
      <c r="M24" s="20">
        <v>16.7</v>
      </c>
      <c r="N24" s="20">
        <v>20.9</v>
      </c>
      <c r="O24" s="20">
        <v>85.7</v>
      </c>
      <c r="P24" s="20">
        <v>107.2</v>
      </c>
      <c r="Q24" s="20">
        <v>9.2</v>
      </c>
      <c r="R24" s="20">
        <v>13.8</v>
      </c>
      <c r="S24" s="20">
        <v>42.4</v>
      </c>
      <c r="T24" s="20">
        <v>63.6</v>
      </c>
      <c r="U24" s="20">
        <v>10</v>
      </c>
      <c r="V24" s="20">
        <v>15</v>
      </c>
      <c r="W24" s="20">
        <v>1.24</v>
      </c>
      <c r="X24" s="20">
        <v>1.86</v>
      </c>
      <c r="Y24" s="20">
        <v>0.04</v>
      </c>
      <c r="Z24" s="20">
        <v>0.07</v>
      </c>
      <c r="AA24" s="20">
        <v>0.04</v>
      </c>
      <c r="AB24" s="20">
        <v>0.05</v>
      </c>
      <c r="AC24" s="20">
        <v>0</v>
      </c>
      <c r="AD24" s="20">
        <v>0</v>
      </c>
      <c r="AE24" s="20">
        <v>1.2</v>
      </c>
      <c r="AF24" s="20">
        <v>1.82</v>
      </c>
    </row>
    <row r="25" spans="1:32" ht="35.25" customHeight="1">
      <c r="A25" s="20"/>
      <c r="B25" s="52" t="s">
        <v>38</v>
      </c>
      <c r="C25" s="57"/>
      <c r="D25" s="57"/>
      <c r="E25" s="57">
        <f>E17+E18+E19+E20+E21+E22+E23+E24</f>
        <v>24.72</v>
      </c>
      <c r="F25" s="57">
        <f aca="true" t="shared" si="1" ref="F25:AF25">F17+F18+F19+F20+F21+F22+F23+F24</f>
        <v>32.239999999999995</v>
      </c>
      <c r="G25" s="57">
        <f t="shared" si="1"/>
        <v>2.5</v>
      </c>
      <c r="H25" s="57">
        <f t="shared" si="1"/>
        <v>5.1</v>
      </c>
      <c r="I25" s="57">
        <f t="shared" si="1"/>
        <v>20.34</v>
      </c>
      <c r="J25" s="57">
        <f t="shared" si="1"/>
        <v>24.46</v>
      </c>
      <c r="K25" s="57">
        <f t="shared" si="1"/>
        <v>8.4</v>
      </c>
      <c r="L25" s="57">
        <f t="shared" si="1"/>
        <v>9.8</v>
      </c>
      <c r="M25" s="57">
        <f t="shared" si="1"/>
        <v>75.18</v>
      </c>
      <c r="N25" s="57">
        <f t="shared" si="1"/>
        <v>83.87</v>
      </c>
      <c r="O25" s="57">
        <f t="shared" si="1"/>
        <v>799.6000000000001</v>
      </c>
      <c r="P25" s="57">
        <f t="shared" si="1"/>
        <v>930.6000000000001</v>
      </c>
      <c r="Q25" s="57">
        <f t="shared" si="1"/>
        <v>130.55</v>
      </c>
      <c r="R25" s="57">
        <f t="shared" si="1"/>
        <v>176.61</v>
      </c>
      <c r="S25" s="57">
        <f t="shared" si="1"/>
        <v>352.62</v>
      </c>
      <c r="T25" s="57">
        <f t="shared" si="1"/>
        <v>460.43</v>
      </c>
      <c r="U25" s="57">
        <f t="shared" si="1"/>
        <v>78.67</v>
      </c>
      <c r="V25" s="57">
        <f t="shared" si="1"/>
        <v>108.53</v>
      </c>
      <c r="W25" s="57">
        <f t="shared" si="1"/>
        <v>7.460000000000001</v>
      </c>
      <c r="X25" s="57">
        <f t="shared" si="1"/>
        <v>9.04</v>
      </c>
      <c r="Y25" s="57">
        <f t="shared" si="1"/>
        <v>1.312</v>
      </c>
      <c r="Z25" s="57">
        <f t="shared" si="1"/>
        <v>0.452</v>
      </c>
      <c r="AA25" s="57">
        <f t="shared" si="1"/>
        <v>0.279</v>
      </c>
      <c r="AB25" s="57">
        <f t="shared" si="1"/>
        <v>0.321</v>
      </c>
      <c r="AC25" s="57">
        <f t="shared" si="1"/>
        <v>12.740000000000002</v>
      </c>
      <c r="AD25" s="57">
        <f t="shared" si="1"/>
        <v>14.66</v>
      </c>
      <c r="AE25" s="57">
        <f t="shared" si="1"/>
        <v>2.3579999999999997</v>
      </c>
      <c r="AF25" s="57">
        <f t="shared" si="1"/>
        <v>3.215</v>
      </c>
    </row>
    <row r="26" spans="1:32" ht="18.75">
      <c r="A26" s="139"/>
      <c r="B26" s="134" t="s">
        <v>28</v>
      </c>
      <c r="C26" s="140"/>
      <c r="D26" s="140"/>
      <c r="E26" s="141">
        <f>E15+E25</f>
        <v>49.99</v>
      </c>
      <c r="F26" s="141">
        <f aca="true" t="shared" si="2" ref="F26:AF26">F15+F25</f>
        <v>68.38999999999999</v>
      </c>
      <c r="G26" s="141">
        <f t="shared" si="2"/>
        <v>2.5</v>
      </c>
      <c r="H26" s="141">
        <f t="shared" si="2"/>
        <v>5.1</v>
      </c>
      <c r="I26" s="141">
        <f t="shared" si="2"/>
        <v>41.19</v>
      </c>
      <c r="J26" s="141">
        <f t="shared" si="2"/>
        <v>53.86</v>
      </c>
      <c r="K26" s="141">
        <f t="shared" si="2"/>
        <v>8.8</v>
      </c>
      <c r="L26" s="141">
        <f t="shared" si="2"/>
        <v>9.8</v>
      </c>
      <c r="M26" s="141">
        <f t="shared" si="2"/>
        <v>156.19</v>
      </c>
      <c r="N26" s="141">
        <f t="shared" si="2"/>
        <v>185</v>
      </c>
      <c r="O26" s="141">
        <f t="shared" si="2"/>
        <v>1402.9500000000003</v>
      </c>
      <c r="P26" s="141">
        <f t="shared" si="2"/>
        <v>1705.1000000000004</v>
      </c>
      <c r="Q26" s="141">
        <f t="shared" si="2"/>
        <v>482.95</v>
      </c>
      <c r="R26" s="141">
        <f t="shared" si="2"/>
        <v>561.61</v>
      </c>
      <c r="S26" s="141">
        <f t="shared" si="2"/>
        <v>627.42</v>
      </c>
      <c r="T26" s="141">
        <f t="shared" si="2"/>
        <v>770.4300000000001</v>
      </c>
      <c r="U26" s="141">
        <f t="shared" si="2"/>
        <v>142.38</v>
      </c>
      <c r="V26" s="141">
        <f t="shared" si="2"/>
        <v>184.56</v>
      </c>
      <c r="W26" s="141">
        <f t="shared" si="2"/>
        <v>13.760000000000002</v>
      </c>
      <c r="X26" s="141">
        <f t="shared" si="2"/>
        <v>18.502</v>
      </c>
      <c r="Y26" s="141">
        <f t="shared" si="2"/>
        <v>1.502</v>
      </c>
      <c r="Z26" s="141">
        <f t="shared" si="2"/>
        <v>0.752</v>
      </c>
      <c r="AA26" s="141">
        <f t="shared" si="2"/>
        <v>0.579</v>
      </c>
      <c r="AB26" s="141">
        <f t="shared" si="2"/>
        <v>0.8089999999999999</v>
      </c>
      <c r="AC26" s="141">
        <f t="shared" si="2"/>
        <v>20.71</v>
      </c>
      <c r="AD26" s="141">
        <f t="shared" si="2"/>
        <v>22.512</v>
      </c>
      <c r="AE26" s="141">
        <f t="shared" si="2"/>
        <v>76.188</v>
      </c>
      <c r="AF26" s="141">
        <f t="shared" si="2"/>
        <v>85.56500000000001</v>
      </c>
    </row>
  </sheetData>
  <sheetProtection selectLockedCells="1" selectUnlockedCells="1"/>
  <mergeCells count="30">
    <mergeCell ref="A1:AF1"/>
    <mergeCell ref="A2:AF2"/>
    <mergeCell ref="A3:AF3"/>
    <mergeCell ref="A4:A7"/>
    <mergeCell ref="B4:B7"/>
    <mergeCell ref="C4:D4"/>
    <mergeCell ref="E4:N4"/>
    <mergeCell ref="O4:P4"/>
    <mergeCell ref="Q4:X4"/>
    <mergeCell ref="Y4:AF4"/>
    <mergeCell ref="S5:T6"/>
    <mergeCell ref="U5:V6"/>
    <mergeCell ref="W5:X6"/>
    <mergeCell ref="Y5:Z6"/>
    <mergeCell ref="C5:C7"/>
    <mergeCell ref="D5:D7"/>
    <mergeCell ref="E5:H5"/>
    <mergeCell ref="I5:L5"/>
    <mergeCell ref="M5:N6"/>
    <mergeCell ref="O5:O7"/>
    <mergeCell ref="A16:AF16"/>
    <mergeCell ref="AA5:AB6"/>
    <mergeCell ref="AC5:AD6"/>
    <mergeCell ref="AE5:AF6"/>
    <mergeCell ref="E6:F6"/>
    <mergeCell ref="G6:H6"/>
    <mergeCell ref="I6:J6"/>
    <mergeCell ref="K6:L6"/>
    <mergeCell ref="P5:P7"/>
    <mergeCell ref="Q5:R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J16" sqref="AJ16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27.75" customHeight="1" hidden="1">
      <c r="A1" s="118" t="s">
        <v>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32" ht="27.75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32" ht="31.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15" customHeight="1">
      <c r="A4" s="77" t="s">
        <v>1</v>
      </c>
      <c r="B4" s="77" t="s">
        <v>2</v>
      </c>
      <c r="C4" s="77" t="s">
        <v>3</v>
      </c>
      <c r="D4" s="77"/>
      <c r="E4" s="77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 t="s">
        <v>43</v>
      </c>
      <c r="P4" s="77"/>
      <c r="Q4" s="77" t="s">
        <v>6</v>
      </c>
      <c r="R4" s="77"/>
      <c r="S4" s="77"/>
      <c r="T4" s="77"/>
      <c r="U4" s="77"/>
      <c r="V4" s="77"/>
      <c r="W4" s="77"/>
      <c r="X4" s="77"/>
      <c r="Y4" s="76" t="s">
        <v>7</v>
      </c>
      <c r="Z4" s="76"/>
      <c r="AA4" s="76"/>
      <c r="AB4" s="76"/>
      <c r="AC4" s="76"/>
      <c r="AD4" s="76"/>
      <c r="AE4" s="76"/>
      <c r="AF4" s="76"/>
    </row>
    <row r="5" spans="1:32" ht="12" customHeight="1">
      <c r="A5" s="77"/>
      <c r="B5" s="77"/>
      <c r="C5" s="77" t="s">
        <v>68</v>
      </c>
      <c r="D5" s="77" t="s">
        <v>69</v>
      </c>
      <c r="E5" s="76" t="s">
        <v>8</v>
      </c>
      <c r="F5" s="76"/>
      <c r="G5" s="76"/>
      <c r="H5" s="76"/>
      <c r="I5" s="76" t="s">
        <v>9</v>
      </c>
      <c r="J5" s="76"/>
      <c r="K5" s="76"/>
      <c r="L5" s="76"/>
      <c r="M5" s="77" t="s">
        <v>10</v>
      </c>
      <c r="N5" s="77"/>
      <c r="O5" s="77"/>
      <c r="P5" s="77"/>
      <c r="Q5" s="76" t="s">
        <v>11</v>
      </c>
      <c r="R5" s="76"/>
      <c r="S5" s="76" t="s">
        <v>12</v>
      </c>
      <c r="T5" s="76"/>
      <c r="U5" s="76" t="s">
        <v>13</v>
      </c>
      <c r="V5" s="76"/>
      <c r="W5" s="76" t="s">
        <v>14</v>
      </c>
      <c r="X5" s="76"/>
      <c r="Y5" s="76" t="s">
        <v>15</v>
      </c>
      <c r="Z5" s="76"/>
      <c r="AA5" s="76" t="s">
        <v>16</v>
      </c>
      <c r="AB5" s="76"/>
      <c r="AC5" s="76" t="s">
        <v>17</v>
      </c>
      <c r="AD5" s="76"/>
      <c r="AE5" s="76" t="s">
        <v>18</v>
      </c>
      <c r="AF5" s="76"/>
    </row>
    <row r="6" spans="1:32" ht="30" customHeight="1" hidden="1">
      <c r="A6" s="77"/>
      <c r="B6" s="77"/>
      <c r="C6" s="77"/>
      <c r="D6" s="77"/>
      <c r="E6" s="76" t="s">
        <v>19</v>
      </c>
      <c r="F6" s="76"/>
      <c r="G6" s="77" t="s">
        <v>20</v>
      </c>
      <c r="H6" s="77"/>
      <c r="I6" s="76" t="s">
        <v>19</v>
      </c>
      <c r="J6" s="76"/>
      <c r="K6" s="77" t="s">
        <v>21</v>
      </c>
      <c r="L6" s="77"/>
      <c r="M6" s="77"/>
      <c r="N6" s="77"/>
      <c r="O6" s="77"/>
      <c r="P6" s="77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 ht="3" customHeight="1" hidden="1">
      <c r="A7" s="77"/>
      <c r="B7" s="77"/>
      <c r="C7" s="77"/>
      <c r="D7" s="77"/>
      <c r="E7" s="49" t="s">
        <v>66</v>
      </c>
      <c r="F7" s="49" t="s">
        <v>67</v>
      </c>
      <c r="G7" s="49" t="s">
        <v>22</v>
      </c>
      <c r="H7" s="49" t="s">
        <v>23</v>
      </c>
      <c r="I7" s="49" t="s">
        <v>66</v>
      </c>
      <c r="J7" s="49" t="s">
        <v>67</v>
      </c>
      <c r="K7" s="49" t="s">
        <v>22</v>
      </c>
      <c r="L7" s="49" t="s">
        <v>23</v>
      </c>
      <c r="M7" s="49" t="s">
        <v>66</v>
      </c>
      <c r="N7" s="49" t="s">
        <v>67</v>
      </c>
      <c r="O7" s="49" t="s">
        <v>66</v>
      </c>
      <c r="P7" s="49" t="s">
        <v>67</v>
      </c>
      <c r="Q7" s="49" t="s">
        <v>66</v>
      </c>
      <c r="R7" s="49" t="s">
        <v>67</v>
      </c>
      <c r="S7" s="49" t="s">
        <v>66</v>
      </c>
      <c r="T7" s="49" t="s">
        <v>67</v>
      </c>
      <c r="U7" s="49" t="s">
        <v>66</v>
      </c>
      <c r="V7" s="49" t="s">
        <v>67</v>
      </c>
      <c r="W7" s="49" t="s">
        <v>66</v>
      </c>
      <c r="X7" s="49" t="s">
        <v>67</v>
      </c>
      <c r="Y7" s="49" t="s">
        <v>66</v>
      </c>
      <c r="Z7" s="49" t="s">
        <v>67</v>
      </c>
      <c r="AA7" s="49" t="s">
        <v>66</v>
      </c>
      <c r="AB7" s="49" t="s">
        <v>67</v>
      </c>
      <c r="AC7" s="49" t="s">
        <v>66</v>
      </c>
      <c r="AD7" s="49" t="s">
        <v>67</v>
      </c>
      <c r="AE7" s="49" t="s">
        <v>66</v>
      </c>
      <c r="AF7" s="49" t="s">
        <v>67</v>
      </c>
    </row>
    <row r="8" spans="1:32" ht="38.25" customHeight="1">
      <c r="A8" s="20" t="s">
        <v>104</v>
      </c>
      <c r="B8" s="7" t="s">
        <v>101</v>
      </c>
      <c r="C8" s="20">
        <v>20</v>
      </c>
      <c r="D8" s="20">
        <v>20</v>
      </c>
      <c r="E8" s="20">
        <v>1.3</v>
      </c>
      <c r="F8" s="20">
        <v>1.3</v>
      </c>
      <c r="G8" s="20"/>
      <c r="H8" s="20"/>
      <c r="I8" s="20">
        <v>0.24</v>
      </c>
      <c r="J8" s="20">
        <v>0.24</v>
      </c>
      <c r="K8" s="20"/>
      <c r="L8" s="20"/>
      <c r="M8" s="20">
        <v>0.53</v>
      </c>
      <c r="N8" s="20">
        <v>0.53</v>
      </c>
      <c r="O8" s="20">
        <v>36.2</v>
      </c>
      <c r="P8" s="20">
        <v>36.2</v>
      </c>
      <c r="Q8" s="20">
        <v>14</v>
      </c>
      <c r="R8" s="20">
        <v>21</v>
      </c>
      <c r="S8" s="20">
        <v>10</v>
      </c>
      <c r="T8" s="20">
        <v>12</v>
      </c>
      <c r="U8" s="20">
        <v>0.31</v>
      </c>
      <c r="V8" s="20">
        <v>0.63</v>
      </c>
      <c r="W8" s="20">
        <v>0.08</v>
      </c>
      <c r="X8" s="20">
        <v>1.12</v>
      </c>
      <c r="Y8" s="20">
        <v>0.02</v>
      </c>
      <c r="Z8" s="20">
        <v>0.04</v>
      </c>
      <c r="AA8" s="20">
        <v>0.07</v>
      </c>
      <c r="AB8" s="20">
        <v>0.1</v>
      </c>
      <c r="AC8" s="20">
        <v>0</v>
      </c>
      <c r="AD8" s="20">
        <v>0</v>
      </c>
      <c r="AE8" s="20">
        <v>67.2</v>
      </c>
      <c r="AF8" s="20">
        <v>75.4</v>
      </c>
    </row>
    <row r="9" spans="1:32" ht="31.5" customHeight="1">
      <c r="A9" s="55" t="s">
        <v>103</v>
      </c>
      <c r="B9" s="7" t="s">
        <v>102</v>
      </c>
      <c r="C9" s="20">
        <v>20</v>
      </c>
      <c r="D9" s="20">
        <v>50</v>
      </c>
      <c r="E9" s="20">
        <v>2.24</v>
      </c>
      <c r="F9" s="20">
        <v>3.07</v>
      </c>
      <c r="G9" s="20"/>
      <c r="H9" s="20"/>
      <c r="I9" s="20">
        <v>0.8</v>
      </c>
      <c r="J9" s="20">
        <v>1.07</v>
      </c>
      <c r="K9" s="20"/>
      <c r="L9" s="20"/>
      <c r="M9" s="20">
        <v>16.7</v>
      </c>
      <c r="N9" s="20">
        <v>20.9</v>
      </c>
      <c r="O9" s="20">
        <v>85.7</v>
      </c>
      <c r="P9" s="20">
        <v>107.2</v>
      </c>
      <c r="Q9" s="20">
        <v>9.2</v>
      </c>
      <c r="R9" s="20">
        <v>13.8</v>
      </c>
      <c r="S9" s="20">
        <v>42.4</v>
      </c>
      <c r="T9" s="20">
        <v>63.6</v>
      </c>
      <c r="U9" s="20">
        <v>10</v>
      </c>
      <c r="V9" s="20">
        <v>15</v>
      </c>
      <c r="W9" s="20">
        <v>1.24</v>
      </c>
      <c r="X9" s="20">
        <v>1.86</v>
      </c>
      <c r="Y9" s="20">
        <v>0.04</v>
      </c>
      <c r="Z9" s="20">
        <v>0.07</v>
      </c>
      <c r="AA9" s="20" t="s">
        <v>53</v>
      </c>
      <c r="AB9" s="20">
        <v>0.05</v>
      </c>
      <c r="AC9" s="20">
        <v>0</v>
      </c>
      <c r="AD9" s="20">
        <v>0</v>
      </c>
      <c r="AE9" s="20">
        <v>1.2</v>
      </c>
      <c r="AF9" s="20">
        <v>1.82</v>
      </c>
    </row>
    <row r="10" spans="1:32" ht="36" customHeight="1">
      <c r="A10" s="20">
        <v>35</v>
      </c>
      <c r="B10" s="7" t="s">
        <v>114</v>
      </c>
      <c r="C10" s="20">
        <v>210</v>
      </c>
      <c r="D10" s="20">
        <v>260</v>
      </c>
      <c r="E10" s="58">
        <v>20.3</v>
      </c>
      <c r="F10" s="58">
        <v>25.38</v>
      </c>
      <c r="G10" s="58">
        <v>14.17</v>
      </c>
      <c r="H10" s="58">
        <v>17.74</v>
      </c>
      <c r="I10" s="58">
        <v>17</v>
      </c>
      <c r="J10" s="58">
        <v>21.25</v>
      </c>
      <c r="K10" s="58">
        <v>0.49</v>
      </c>
      <c r="L10" s="58">
        <v>0.67</v>
      </c>
      <c r="M10" s="58">
        <v>35.69</v>
      </c>
      <c r="N10" s="58">
        <v>44.61</v>
      </c>
      <c r="O10" s="58">
        <v>377</v>
      </c>
      <c r="P10" s="58">
        <v>471.25</v>
      </c>
      <c r="Q10" s="58">
        <v>28.5</v>
      </c>
      <c r="R10" s="58">
        <v>35.59</v>
      </c>
      <c r="S10" s="58">
        <v>135.2</v>
      </c>
      <c r="T10" s="58">
        <v>155.3</v>
      </c>
      <c r="U10" s="58">
        <v>14.4</v>
      </c>
      <c r="V10" s="58">
        <v>14.4</v>
      </c>
      <c r="W10" s="58">
        <v>1.5</v>
      </c>
      <c r="X10" s="58">
        <v>1.9</v>
      </c>
      <c r="Y10" s="58">
        <v>0.06</v>
      </c>
      <c r="Z10" s="58">
        <v>0.07</v>
      </c>
      <c r="AA10" s="58">
        <v>0.01</v>
      </c>
      <c r="AB10" s="58">
        <v>0.02</v>
      </c>
      <c r="AC10" s="58">
        <v>1.5</v>
      </c>
      <c r="AD10" s="58">
        <v>1.67</v>
      </c>
      <c r="AE10" s="58">
        <v>1.6</v>
      </c>
      <c r="AF10" s="58">
        <v>1.93</v>
      </c>
    </row>
    <row r="11" spans="1:32" ht="18.75" customHeight="1">
      <c r="A11" s="131"/>
      <c r="B11" s="48"/>
      <c r="C11" s="132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1:32" ht="27" customHeight="1">
      <c r="A12" s="20" t="s">
        <v>85</v>
      </c>
      <c r="B12" s="7" t="s">
        <v>56</v>
      </c>
      <c r="C12" s="20">
        <v>200</v>
      </c>
      <c r="D12" s="20">
        <v>200</v>
      </c>
      <c r="E12" s="20">
        <v>8.9</v>
      </c>
      <c r="F12" s="20">
        <v>8.9</v>
      </c>
      <c r="G12" s="20">
        <v>0</v>
      </c>
      <c r="H12" s="20">
        <v>0</v>
      </c>
      <c r="I12" s="20">
        <v>3.06</v>
      </c>
      <c r="J12" s="20">
        <v>3.06</v>
      </c>
      <c r="K12" s="20">
        <v>0</v>
      </c>
      <c r="L12" s="20">
        <v>0</v>
      </c>
      <c r="M12" s="20">
        <v>26</v>
      </c>
      <c r="N12" s="20">
        <v>26</v>
      </c>
      <c r="O12" s="20">
        <v>58</v>
      </c>
      <c r="P12" s="20">
        <v>58</v>
      </c>
      <c r="Q12" s="20">
        <v>26</v>
      </c>
      <c r="R12" s="20">
        <v>26</v>
      </c>
      <c r="S12" s="20">
        <v>64</v>
      </c>
      <c r="T12" s="20">
        <v>64</v>
      </c>
      <c r="U12" s="20">
        <v>13</v>
      </c>
      <c r="V12" s="20">
        <v>13</v>
      </c>
      <c r="W12" s="20">
        <v>0.6</v>
      </c>
      <c r="X12" s="20">
        <v>0.6</v>
      </c>
      <c r="Y12" s="20">
        <v>0</v>
      </c>
      <c r="Z12" s="20">
        <v>0</v>
      </c>
      <c r="AA12" s="20">
        <v>0.06</v>
      </c>
      <c r="AB12" s="20">
        <v>0.06</v>
      </c>
      <c r="AC12" s="20">
        <v>17</v>
      </c>
      <c r="AD12" s="20">
        <v>17</v>
      </c>
      <c r="AE12" s="20">
        <v>0.1</v>
      </c>
      <c r="AF12" s="20">
        <v>0.1</v>
      </c>
    </row>
    <row r="13" spans="1:32" ht="30" customHeight="1">
      <c r="A13" s="20">
        <v>8</v>
      </c>
      <c r="B13" s="7" t="s">
        <v>27</v>
      </c>
      <c r="C13" s="20">
        <v>200</v>
      </c>
      <c r="D13" s="20">
        <v>200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20.2</v>
      </c>
      <c r="N13" s="20">
        <v>20.2</v>
      </c>
      <c r="O13" s="20">
        <v>92</v>
      </c>
      <c r="P13" s="20">
        <v>92</v>
      </c>
      <c r="Q13" s="20">
        <v>14</v>
      </c>
      <c r="R13" s="20">
        <v>14</v>
      </c>
      <c r="S13" s="20">
        <v>14</v>
      </c>
      <c r="T13" s="20">
        <v>14</v>
      </c>
      <c r="U13" s="20">
        <v>8</v>
      </c>
      <c r="V13" s="20">
        <v>8</v>
      </c>
      <c r="W13" s="20">
        <v>2.8</v>
      </c>
      <c r="X13" s="20">
        <v>2.8</v>
      </c>
      <c r="Y13" s="20">
        <v>0.022</v>
      </c>
      <c r="Z13" s="20">
        <v>0.022</v>
      </c>
      <c r="AA13" s="20">
        <v>0.022</v>
      </c>
      <c r="AB13" s="20">
        <v>0.022</v>
      </c>
      <c r="AC13" s="20">
        <v>4</v>
      </c>
      <c r="AD13" s="20">
        <v>4</v>
      </c>
      <c r="AE13" s="20">
        <v>0.2</v>
      </c>
      <c r="AF13" s="20">
        <v>0.2</v>
      </c>
    </row>
    <row r="14" spans="1:32" ht="25.5" customHeight="1">
      <c r="A14" s="20"/>
      <c r="B14" s="52" t="s">
        <v>25</v>
      </c>
      <c r="C14" s="20"/>
      <c r="D14" s="20"/>
      <c r="E14" s="57">
        <f aca="true" t="shared" si="0" ref="E14:AF14">SUM(E8:E13)</f>
        <v>32.74</v>
      </c>
      <c r="F14" s="57">
        <f t="shared" si="0"/>
        <v>38.65</v>
      </c>
      <c r="G14" s="57">
        <f t="shared" si="0"/>
        <v>14.17</v>
      </c>
      <c r="H14" s="57">
        <f t="shared" si="0"/>
        <v>17.74</v>
      </c>
      <c r="I14" s="57">
        <f t="shared" si="0"/>
        <v>21.099999999999998</v>
      </c>
      <c r="J14" s="57">
        <f t="shared" si="0"/>
        <v>25.619999999999997</v>
      </c>
      <c r="K14" s="57">
        <f t="shared" si="0"/>
        <v>0.49</v>
      </c>
      <c r="L14" s="57">
        <f t="shared" si="0"/>
        <v>0.67</v>
      </c>
      <c r="M14" s="57">
        <f t="shared" si="0"/>
        <v>99.12</v>
      </c>
      <c r="N14" s="57">
        <f t="shared" si="0"/>
        <v>112.24</v>
      </c>
      <c r="O14" s="57">
        <f t="shared" si="0"/>
        <v>648.9</v>
      </c>
      <c r="P14" s="57">
        <f t="shared" si="0"/>
        <v>764.65</v>
      </c>
      <c r="Q14" s="57">
        <f t="shared" si="0"/>
        <v>91.7</v>
      </c>
      <c r="R14" s="57">
        <f t="shared" si="0"/>
        <v>110.39</v>
      </c>
      <c r="S14" s="57">
        <f t="shared" si="0"/>
        <v>265.6</v>
      </c>
      <c r="T14" s="57">
        <f t="shared" si="0"/>
        <v>308.9</v>
      </c>
      <c r="U14" s="57">
        <f t="shared" si="0"/>
        <v>45.71</v>
      </c>
      <c r="V14" s="57">
        <f t="shared" si="0"/>
        <v>51.03</v>
      </c>
      <c r="W14" s="57">
        <f t="shared" si="0"/>
        <v>6.220000000000001</v>
      </c>
      <c r="X14" s="57">
        <f t="shared" si="0"/>
        <v>8.280000000000001</v>
      </c>
      <c r="Y14" s="57">
        <f t="shared" si="0"/>
        <v>0.142</v>
      </c>
      <c r="Z14" s="57">
        <f t="shared" si="0"/>
        <v>0.202</v>
      </c>
      <c r="AA14" s="57">
        <f t="shared" si="0"/>
        <v>0.162</v>
      </c>
      <c r="AB14" s="57">
        <f t="shared" si="0"/>
        <v>0.252</v>
      </c>
      <c r="AC14" s="57">
        <f t="shared" si="0"/>
        <v>22.5</v>
      </c>
      <c r="AD14" s="57">
        <f t="shared" si="0"/>
        <v>22.67</v>
      </c>
      <c r="AE14" s="57">
        <f t="shared" si="0"/>
        <v>70.3</v>
      </c>
      <c r="AF14" s="57">
        <f t="shared" si="0"/>
        <v>79.45</v>
      </c>
    </row>
    <row r="15" spans="1:32" ht="36" customHeight="1">
      <c r="A15" s="78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ht="51" customHeight="1">
      <c r="A16" s="20">
        <v>31</v>
      </c>
      <c r="B16" s="7" t="s">
        <v>44</v>
      </c>
      <c r="C16" s="20">
        <v>250</v>
      </c>
      <c r="D16" s="20">
        <v>300</v>
      </c>
      <c r="E16" s="20">
        <v>4.5</v>
      </c>
      <c r="F16" s="20">
        <v>5.3</v>
      </c>
      <c r="G16" s="20">
        <v>2.7</v>
      </c>
      <c r="H16" s="20">
        <v>3.2</v>
      </c>
      <c r="I16" s="20">
        <v>5.7</v>
      </c>
      <c r="J16" s="20">
        <v>6.8</v>
      </c>
      <c r="K16" s="20">
        <v>0.9</v>
      </c>
      <c r="L16" s="20">
        <v>1.1</v>
      </c>
      <c r="M16" s="20">
        <v>14.9</v>
      </c>
      <c r="N16" s="20">
        <v>17.9</v>
      </c>
      <c r="O16" s="20">
        <v>164</v>
      </c>
      <c r="P16" s="20">
        <v>192.3</v>
      </c>
      <c r="Q16" s="20">
        <v>30</v>
      </c>
      <c r="R16" s="20">
        <v>34.7</v>
      </c>
      <c r="S16" s="20">
        <v>44.5</v>
      </c>
      <c r="T16" s="20">
        <v>52.2</v>
      </c>
      <c r="U16" s="20">
        <v>10</v>
      </c>
      <c r="V16" s="20">
        <v>20</v>
      </c>
      <c r="W16" s="20">
        <v>0.6</v>
      </c>
      <c r="X16" s="20">
        <v>0.8</v>
      </c>
      <c r="Y16" s="20">
        <v>0.12</v>
      </c>
      <c r="Z16" s="20">
        <v>0.15</v>
      </c>
      <c r="AA16" s="20">
        <v>0.05</v>
      </c>
      <c r="AB16" s="20">
        <v>0.1</v>
      </c>
      <c r="AC16" s="20">
        <v>7</v>
      </c>
      <c r="AD16" s="20">
        <v>9</v>
      </c>
      <c r="AE16" s="20">
        <v>2.1</v>
      </c>
      <c r="AF16" s="20">
        <v>2.6</v>
      </c>
    </row>
    <row r="17" spans="1:32" ht="36" customHeight="1">
      <c r="A17" s="55">
        <v>19</v>
      </c>
      <c r="B17" s="7" t="s">
        <v>133</v>
      </c>
      <c r="C17" s="20">
        <v>200</v>
      </c>
      <c r="D17" s="20">
        <v>250</v>
      </c>
      <c r="E17" s="20">
        <v>6.81</v>
      </c>
      <c r="F17" s="20">
        <v>9.08</v>
      </c>
      <c r="G17" s="20"/>
      <c r="H17" s="20"/>
      <c r="I17" s="20">
        <v>12.36</v>
      </c>
      <c r="J17" s="20">
        <v>14.56</v>
      </c>
      <c r="K17" s="20"/>
      <c r="L17" s="20"/>
      <c r="M17" s="20">
        <v>17.1</v>
      </c>
      <c r="N17" s="20">
        <v>20.3</v>
      </c>
      <c r="O17" s="20">
        <v>271.01</v>
      </c>
      <c r="P17" s="20">
        <v>296.5</v>
      </c>
      <c r="Q17" s="20">
        <v>24.44</v>
      </c>
      <c r="R17" s="20">
        <v>32.59</v>
      </c>
      <c r="S17" s="20">
        <v>1.21</v>
      </c>
      <c r="T17" s="20">
        <v>1.68</v>
      </c>
      <c r="U17" s="20">
        <v>20.5</v>
      </c>
      <c r="V17" s="20">
        <v>22.03</v>
      </c>
      <c r="W17" s="20">
        <v>0.032</v>
      </c>
      <c r="X17" s="20">
        <v>0.043</v>
      </c>
      <c r="Y17" s="20">
        <v>0.09</v>
      </c>
      <c r="Z17" s="20">
        <v>0.01</v>
      </c>
      <c r="AA17" s="20">
        <v>0.011</v>
      </c>
      <c r="AB17" s="20">
        <v>0.012</v>
      </c>
      <c r="AC17" s="20">
        <v>9.69</v>
      </c>
      <c r="AD17" s="20">
        <v>12.35</v>
      </c>
      <c r="AE17" s="20">
        <v>0.04</v>
      </c>
      <c r="AF17" s="57"/>
    </row>
    <row r="18" spans="1:32" ht="36" customHeight="1">
      <c r="A18" s="56"/>
      <c r="B18" s="39" t="s">
        <v>136</v>
      </c>
      <c r="C18" s="56">
        <v>30</v>
      </c>
      <c r="D18" s="56">
        <v>30</v>
      </c>
      <c r="E18" s="56">
        <v>1.35</v>
      </c>
      <c r="F18" s="56">
        <v>1.35</v>
      </c>
      <c r="G18" s="56">
        <v>0.2</v>
      </c>
      <c r="H18" s="56">
        <v>0.4</v>
      </c>
      <c r="I18" s="56">
        <v>5.4</v>
      </c>
      <c r="J18" s="56">
        <v>5.4</v>
      </c>
      <c r="K18" s="56">
        <v>0</v>
      </c>
      <c r="L18" s="56">
        <v>0</v>
      </c>
      <c r="M18" s="56">
        <v>18.9</v>
      </c>
      <c r="N18" s="56">
        <v>18.9</v>
      </c>
      <c r="O18" s="56">
        <v>111</v>
      </c>
      <c r="P18" s="56">
        <v>111</v>
      </c>
      <c r="Q18" s="56">
        <v>10</v>
      </c>
      <c r="R18" s="56">
        <v>20</v>
      </c>
      <c r="S18" s="56">
        <v>8</v>
      </c>
      <c r="T18" s="56">
        <v>16</v>
      </c>
      <c r="U18" s="56">
        <v>6</v>
      </c>
      <c r="V18" s="44">
        <v>12</v>
      </c>
      <c r="W18" s="56">
        <v>0.5</v>
      </c>
      <c r="X18" s="136">
        <v>1</v>
      </c>
      <c r="Y18" s="137">
        <v>0.02</v>
      </c>
      <c r="Z18" s="137">
        <v>0.04</v>
      </c>
      <c r="AA18" s="137">
        <v>0.04</v>
      </c>
      <c r="AB18" s="137">
        <v>0.08</v>
      </c>
      <c r="AC18" s="136">
        <v>3</v>
      </c>
      <c r="AD18" s="136">
        <v>6</v>
      </c>
      <c r="AE18" s="136">
        <v>0.4</v>
      </c>
      <c r="AF18" s="136">
        <v>0.8</v>
      </c>
    </row>
    <row r="19" spans="1:32" ht="1.5" customHeight="1">
      <c r="A19" s="55" t="s">
        <v>103</v>
      </c>
      <c r="B19" s="7" t="s">
        <v>102</v>
      </c>
      <c r="C19" s="20">
        <v>40</v>
      </c>
      <c r="D19" s="20">
        <v>50</v>
      </c>
      <c r="E19" s="20">
        <v>2.24</v>
      </c>
      <c r="F19" s="20">
        <v>3.07</v>
      </c>
      <c r="G19" s="20"/>
      <c r="H19" s="20"/>
      <c r="I19" s="20">
        <v>0.8</v>
      </c>
      <c r="J19" s="20">
        <v>1.07</v>
      </c>
      <c r="K19" s="20"/>
      <c r="L19" s="20"/>
      <c r="M19" s="20">
        <v>16.7</v>
      </c>
      <c r="N19" s="20">
        <v>20.9</v>
      </c>
      <c r="O19" s="20">
        <v>85.7</v>
      </c>
      <c r="P19" s="20">
        <v>107.2</v>
      </c>
      <c r="Q19" s="20">
        <v>9.2</v>
      </c>
      <c r="R19" s="20">
        <v>13.8</v>
      </c>
      <c r="S19" s="20">
        <v>42.4</v>
      </c>
      <c r="T19" s="20">
        <v>63.6</v>
      </c>
      <c r="U19" s="20">
        <v>10</v>
      </c>
      <c r="V19" s="20">
        <v>15</v>
      </c>
      <c r="W19" s="20">
        <v>1.24</v>
      </c>
      <c r="X19" s="20">
        <v>1.86</v>
      </c>
      <c r="Y19" s="20">
        <v>0.04</v>
      </c>
      <c r="Z19" s="20">
        <v>0.07</v>
      </c>
      <c r="AA19" s="20">
        <v>0.04</v>
      </c>
      <c r="AB19" s="20">
        <v>0.05</v>
      </c>
      <c r="AC19" s="20">
        <v>0</v>
      </c>
      <c r="AD19" s="20">
        <v>0</v>
      </c>
      <c r="AE19" s="20">
        <v>1.2</v>
      </c>
      <c r="AF19" s="20">
        <v>1.82</v>
      </c>
    </row>
    <row r="20" spans="1:32" ht="1.5" customHeight="1">
      <c r="A20" s="55"/>
      <c r="B20" s="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26.25" customHeight="1">
      <c r="A21" s="20"/>
      <c r="B21" s="9" t="s">
        <v>107</v>
      </c>
      <c r="C21" s="49">
        <v>20</v>
      </c>
      <c r="D21" s="49">
        <v>40</v>
      </c>
      <c r="E21" s="49">
        <v>1.44</v>
      </c>
      <c r="F21" s="20">
        <v>2.88</v>
      </c>
      <c r="G21" s="20"/>
      <c r="H21" s="20">
        <v>1.4</v>
      </c>
      <c r="I21" s="20">
        <v>4.62</v>
      </c>
      <c r="J21" s="20">
        <v>9.24</v>
      </c>
      <c r="K21" s="20">
        <v>0.8</v>
      </c>
      <c r="L21" s="20"/>
      <c r="M21" s="20">
        <v>11.76</v>
      </c>
      <c r="N21" s="20">
        <v>23.52</v>
      </c>
      <c r="O21" s="20">
        <v>95.6</v>
      </c>
      <c r="P21" s="20">
        <v>191.2</v>
      </c>
      <c r="Q21" s="20">
        <v>33</v>
      </c>
      <c r="R21" s="20">
        <v>66</v>
      </c>
      <c r="S21" s="20">
        <v>25</v>
      </c>
      <c r="T21" s="20">
        <v>50</v>
      </c>
      <c r="U21" s="20">
        <v>6</v>
      </c>
      <c r="V21" s="20">
        <v>12</v>
      </c>
      <c r="W21" s="20">
        <v>0.4</v>
      </c>
      <c r="X21" s="20">
        <v>0.8</v>
      </c>
      <c r="Y21" s="128">
        <v>0.01</v>
      </c>
      <c r="Z21" s="128">
        <v>0.02</v>
      </c>
      <c r="AA21" s="128">
        <v>0.04</v>
      </c>
      <c r="AB21" s="128">
        <v>0.08</v>
      </c>
      <c r="AC21" s="129">
        <v>0.3</v>
      </c>
      <c r="AD21" s="129">
        <v>0.6</v>
      </c>
      <c r="AE21" s="20">
        <v>0</v>
      </c>
      <c r="AF21" s="20">
        <v>0</v>
      </c>
    </row>
    <row r="22" spans="1:32" ht="54" customHeight="1">
      <c r="A22" s="20" t="s">
        <v>85</v>
      </c>
      <c r="B22" s="7" t="s">
        <v>56</v>
      </c>
      <c r="C22" s="20">
        <v>200</v>
      </c>
      <c r="D22" s="20">
        <v>200</v>
      </c>
      <c r="E22" s="20">
        <v>8.9</v>
      </c>
      <c r="F22" s="20">
        <v>8.9</v>
      </c>
      <c r="G22" s="20">
        <v>0</v>
      </c>
      <c r="H22" s="20">
        <v>0</v>
      </c>
      <c r="I22" s="20">
        <v>3.06</v>
      </c>
      <c r="J22" s="20">
        <v>3.06</v>
      </c>
      <c r="K22" s="20">
        <v>0</v>
      </c>
      <c r="L22" s="20">
        <v>0</v>
      </c>
      <c r="M22" s="20">
        <v>26</v>
      </c>
      <c r="N22" s="20">
        <v>26</v>
      </c>
      <c r="O22" s="20">
        <v>58</v>
      </c>
      <c r="P22" s="20">
        <v>58</v>
      </c>
      <c r="Q22" s="20">
        <v>26</v>
      </c>
      <c r="R22" s="20">
        <v>26</v>
      </c>
      <c r="S22" s="20">
        <v>64</v>
      </c>
      <c r="T22" s="20">
        <v>64</v>
      </c>
      <c r="U22" s="20">
        <v>13</v>
      </c>
      <c r="V22" s="20">
        <v>13</v>
      </c>
      <c r="W22" s="20">
        <v>0.6</v>
      </c>
      <c r="X22" s="20">
        <v>0.6</v>
      </c>
      <c r="Y22" s="20">
        <v>0</v>
      </c>
      <c r="Z22" s="20">
        <v>0</v>
      </c>
      <c r="AA22" s="20">
        <v>0.06</v>
      </c>
      <c r="AB22" s="20">
        <v>0.06</v>
      </c>
      <c r="AC22" s="20">
        <v>17</v>
      </c>
      <c r="AD22" s="20">
        <v>17</v>
      </c>
      <c r="AE22" s="20">
        <v>0.1</v>
      </c>
      <c r="AF22" s="20">
        <v>0.1</v>
      </c>
    </row>
    <row r="23" spans="1:32" ht="21" customHeight="1">
      <c r="A23" s="20"/>
      <c r="B23" s="52" t="s">
        <v>38</v>
      </c>
      <c r="C23" s="57"/>
      <c r="D23" s="57"/>
      <c r="E23" s="57">
        <f>E16+E17+E18+E19+E20+E21+E22</f>
        <v>25.240000000000002</v>
      </c>
      <c r="F23" s="57">
        <f aca="true" t="shared" si="1" ref="F23:AF23">F16+F17+F18+F19+F20+F21+F22</f>
        <v>30.58</v>
      </c>
      <c r="G23" s="57">
        <f t="shared" si="1"/>
        <v>2.9000000000000004</v>
      </c>
      <c r="H23" s="57">
        <f t="shared" si="1"/>
        <v>5</v>
      </c>
      <c r="I23" s="57">
        <f t="shared" si="1"/>
        <v>31.94</v>
      </c>
      <c r="J23" s="57">
        <f t="shared" si="1"/>
        <v>40.13</v>
      </c>
      <c r="K23" s="57">
        <f t="shared" si="1"/>
        <v>1.7000000000000002</v>
      </c>
      <c r="L23" s="57">
        <f t="shared" si="1"/>
        <v>1.1</v>
      </c>
      <c r="M23" s="57">
        <f t="shared" si="1"/>
        <v>105.36</v>
      </c>
      <c r="N23" s="57">
        <f t="shared" si="1"/>
        <v>127.52</v>
      </c>
      <c r="O23" s="57">
        <f t="shared" si="1"/>
        <v>785.3100000000001</v>
      </c>
      <c r="P23" s="57">
        <f t="shared" si="1"/>
        <v>956.2</v>
      </c>
      <c r="Q23" s="57">
        <f t="shared" si="1"/>
        <v>132.64</v>
      </c>
      <c r="R23" s="57">
        <f t="shared" si="1"/>
        <v>193.09</v>
      </c>
      <c r="S23" s="57">
        <f t="shared" si="1"/>
        <v>185.11</v>
      </c>
      <c r="T23" s="57">
        <f t="shared" si="1"/>
        <v>247.48</v>
      </c>
      <c r="U23" s="57">
        <f t="shared" si="1"/>
        <v>65.5</v>
      </c>
      <c r="V23" s="57">
        <f t="shared" si="1"/>
        <v>94.03</v>
      </c>
      <c r="W23" s="57">
        <f t="shared" si="1"/>
        <v>3.372</v>
      </c>
      <c r="X23" s="57">
        <f t="shared" si="1"/>
        <v>5.103</v>
      </c>
      <c r="Y23" s="57">
        <f t="shared" si="1"/>
        <v>0.27999999999999997</v>
      </c>
      <c r="Z23" s="57">
        <f t="shared" si="1"/>
        <v>0.29000000000000004</v>
      </c>
      <c r="AA23" s="57">
        <f t="shared" si="1"/>
        <v>0.24100000000000002</v>
      </c>
      <c r="AB23" s="57">
        <f t="shared" si="1"/>
        <v>0.382</v>
      </c>
      <c r="AC23" s="57">
        <f t="shared" si="1"/>
        <v>36.989999999999995</v>
      </c>
      <c r="AD23" s="57">
        <f t="shared" si="1"/>
        <v>44.95</v>
      </c>
      <c r="AE23" s="57">
        <f t="shared" si="1"/>
        <v>3.8400000000000003</v>
      </c>
      <c r="AF23" s="57">
        <f t="shared" si="1"/>
        <v>5.32</v>
      </c>
    </row>
    <row r="24" spans="1:32" ht="18.75">
      <c r="A24" s="139"/>
      <c r="B24" s="134" t="s">
        <v>28</v>
      </c>
      <c r="C24" s="140"/>
      <c r="D24" s="140"/>
      <c r="E24" s="141">
        <f>E14+E23</f>
        <v>57.980000000000004</v>
      </c>
      <c r="F24" s="141">
        <f aca="true" t="shared" si="2" ref="F24:AF24">F14+F23</f>
        <v>69.22999999999999</v>
      </c>
      <c r="G24" s="141">
        <f t="shared" si="2"/>
        <v>17.07</v>
      </c>
      <c r="H24" s="141">
        <f t="shared" si="2"/>
        <v>22.74</v>
      </c>
      <c r="I24" s="141">
        <f t="shared" si="2"/>
        <v>53.04</v>
      </c>
      <c r="J24" s="141">
        <f t="shared" si="2"/>
        <v>65.75</v>
      </c>
      <c r="K24" s="141">
        <f t="shared" si="2"/>
        <v>2.1900000000000004</v>
      </c>
      <c r="L24" s="141">
        <f t="shared" si="2"/>
        <v>1.77</v>
      </c>
      <c r="M24" s="141">
        <f t="shared" si="2"/>
        <v>204.48000000000002</v>
      </c>
      <c r="N24" s="141">
        <f t="shared" si="2"/>
        <v>239.76</v>
      </c>
      <c r="O24" s="141">
        <f t="shared" si="2"/>
        <v>1434.21</v>
      </c>
      <c r="P24" s="141">
        <f t="shared" si="2"/>
        <v>1720.85</v>
      </c>
      <c r="Q24" s="141">
        <f t="shared" si="2"/>
        <v>224.33999999999997</v>
      </c>
      <c r="R24" s="141">
        <f t="shared" si="2"/>
        <v>303.48</v>
      </c>
      <c r="S24" s="141">
        <f t="shared" si="2"/>
        <v>450.71000000000004</v>
      </c>
      <c r="T24" s="141">
        <f t="shared" si="2"/>
        <v>556.38</v>
      </c>
      <c r="U24" s="141">
        <f t="shared" si="2"/>
        <v>111.21000000000001</v>
      </c>
      <c r="V24" s="141">
        <f t="shared" si="2"/>
        <v>145.06</v>
      </c>
      <c r="W24" s="141">
        <f t="shared" si="2"/>
        <v>9.592</v>
      </c>
      <c r="X24" s="141">
        <f t="shared" si="2"/>
        <v>13.383000000000001</v>
      </c>
      <c r="Y24" s="141">
        <f t="shared" si="2"/>
        <v>0.42199999999999993</v>
      </c>
      <c r="Z24" s="141">
        <f t="shared" si="2"/>
        <v>0.49200000000000005</v>
      </c>
      <c r="AA24" s="141">
        <f t="shared" si="2"/>
        <v>0.403</v>
      </c>
      <c r="AB24" s="141">
        <f t="shared" si="2"/>
        <v>0.634</v>
      </c>
      <c r="AC24" s="141">
        <f t="shared" si="2"/>
        <v>59.489999999999995</v>
      </c>
      <c r="AD24" s="141">
        <f t="shared" si="2"/>
        <v>67.62</v>
      </c>
      <c r="AE24" s="141">
        <f t="shared" si="2"/>
        <v>74.14</v>
      </c>
      <c r="AF24" s="141">
        <f t="shared" si="2"/>
        <v>84.77000000000001</v>
      </c>
    </row>
    <row r="25" spans="1:32" ht="18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8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</sheetData>
  <sheetProtection selectLockedCells="1" selectUnlockedCells="1"/>
  <mergeCells count="28">
    <mergeCell ref="A1:AF1"/>
    <mergeCell ref="A2:AF2"/>
    <mergeCell ref="A3:AF3"/>
    <mergeCell ref="A4:A7"/>
    <mergeCell ref="B4:B7"/>
    <mergeCell ref="C4:D4"/>
    <mergeCell ref="E4:N4"/>
    <mergeCell ref="O4:P6"/>
    <mergeCell ref="Q4:X4"/>
    <mergeCell ref="Y4:AF4"/>
    <mergeCell ref="C5:C7"/>
    <mergeCell ref="D5:D7"/>
    <mergeCell ref="E5:H5"/>
    <mergeCell ref="I5:L5"/>
    <mergeCell ref="M5:N6"/>
    <mergeCell ref="Q5:R6"/>
    <mergeCell ref="I6:J6"/>
    <mergeCell ref="K6:L6"/>
    <mergeCell ref="S5:T6"/>
    <mergeCell ref="U5:V6"/>
    <mergeCell ref="A15:AF15"/>
    <mergeCell ref="W5:X6"/>
    <mergeCell ref="Y5:Z6"/>
    <mergeCell ref="AA5:AB6"/>
    <mergeCell ref="AC5:AD6"/>
    <mergeCell ref="AE5:AF6"/>
    <mergeCell ref="E6:F6"/>
    <mergeCell ref="G6:H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P28" sqref="P28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30" customHeight="1">
      <c r="A1" s="81" t="s">
        <v>33</v>
      </c>
      <c r="B1" s="118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1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27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34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15" customHeight="1">
      <c r="A4" s="77"/>
      <c r="B4" s="77"/>
      <c r="C4" s="77" t="s">
        <v>68</v>
      </c>
      <c r="D4" s="77" t="s">
        <v>69</v>
      </c>
      <c r="E4" s="76" t="s">
        <v>8</v>
      </c>
      <c r="F4" s="76"/>
      <c r="G4" s="76"/>
      <c r="H4" s="76"/>
      <c r="I4" s="76" t="s">
        <v>9</v>
      </c>
      <c r="J4" s="76"/>
      <c r="K4" s="76"/>
      <c r="L4" s="76"/>
      <c r="M4" s="77" t="s">
        <v>10</v>
      </c>
      <c r="N4" s="77"/>
      <c r="O4" s="77" t="s">
        <v>68</v>
      </c>
      <c r="P4" s="77" t="s">
        <v>70</v>
      </c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16.5" customHeight="1">
      <c r="A5" s="77"/>
      <c r="B5" s="77"/>
      <c r="C5" s="77"/>
      <c r="D5" s="77"/>
      <c r="E5" s="76" t="s">
        <v>19</v>
      </c>
      <c r="F5" s="76"/>
      <c r="G5" s="77"/>
      <c r="H5" s="77"/>
      <c r="I5" s="76" t="s">
        <v>19</v>
      </c>
      <c r="J5" s="76"/>
      <c r="K5" s="77"/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29.25" customHeight="1">
      <c r="A6" s="77"/>
      <c r="B6" s="77"/>
      <c r="C6" s="77"/>
      <c r="D6" s="77"/>
      <c r="E6" s="49" t="s">
        <v>66</v>
      </c>
      <c r="F6" s="49" t="s">
        <v>67</v>
      </c>
      <c r="G6" s="49"/>
      <c r="H6" s="49"/>
      <c r="I6" s="49" t="s">
        <v>66</v>
      </c>
      <c r="J6" s="49" t="s">
        <v>67</v>
      </c>
      <c r="K6" s="49"/>
      <c r="L6" s="49" t="s">
        <v>23</v>
      </c>
      <c r="M6" s="49" t="s">
        <v>66</v>
      </c>
      <c r="N6" s="49" t="s">
        <v>67</v>
      </c>
      <c r="O6" s="77"/>
      <c r="P6" s="77"/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67</v>
      </c>
    </row>
    <row r="7" spans="1:32" ht="37.5" customHeight="1">
      <c r="A7" s="20"/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57.75" customHeight="1">
      <c r="A8" s="20">
        <v>399</v>
      </c>
      <c r="B8" s="7" t="s">
        <v>57</v>
      </c>
      <c r="C8" s="20">
        <v>180</v>
      </c>
      <c r="D8" s="20">
        <v>240</v>
      </c>
      <c r="E8" s="20">
        <v>6.52</v>
      </c>
      <c r="F8" s="20">
        <v>9.78</v>
      </c>
      <c r="G8" s="20"/>
      <c r="H8" s="20"/>
      <c r="I8" s="20">
        <v>3.71</v>
      </c>
      <c r="J8" s="20">
        <v>5.56</v>
      </c>
      <c r="K8" s="20"/>
      <c r="L8" s="20">
        <v>2.89</v>
      </c>
      <c r="M8" s="20">
        <v>40.47</v>
      </c>
      <c r="N8" s="20">
        <v>60.71</v>
      </c>
      <c r="O8" s="20">
        <v>221</v>
      </c>
      <c r="P8" s="20">
        <v>331.5</v>
      </c>
      <c r="Q8" s="20">
        <v>83.5</v>
      </c>
      <c r="R8" s="20">
        <v>125.25</v>
      </c>
      <c r="S8" s="20">
        <v>106.74</v>
      </c>
      <c r="T8" s="20">
        <v>160.11</v>
      </c>
      <c r="U8" s="20">
        <v>25.37</v>
      </c>
      <c r="V8" s="20">
        <v>38.05</v>
      </c>
      <c r="W8" s="20">
        <v>1.11</v>
      </c>
      <c r="X8" s="20">
        <v>1.66</v>
      </c>
      <c r="Y8" s="20">
        <v>0.12</v>
      </c>
      <c r="Z8" s="20">
        <v>0.18</v>
      </c>
      <c r="AA8" s="20">
        <v>0.11</v>
      </c>
      <c r="AB8" s="20">
        <v>0.165</v>
      </c>
      <c r="AC8" s="20">
        <v>0.1</v>
      </c>
      <c r="AD8" s="20">
        <v>0.15</v>
      </c>
      <c r="AE8" s="20">
        <v>0.93</v>
      </c>
      <c r="AF8" s="20">
        <v>1.4</v>
      </c>
    </row>
    <row r="9" spans="1:34" ht="36.75" customHeight="1">
      <c r="A9" s="20">
        <v>338</v>
      </c>
      <c r="B9" s="7" t="s">
        <v>60</v>
      </c>
      <c r="C9" s="20">
        <v>150</v>
      </c>
      <c r="D9" s="20">
        <v>150</v>
      </c>
      <c r="E9" s="20">
        <v>2.26</v>
      </c>
      <c r="F9" s="20">
        <v>2.26</v>
      </c>
      <c r="G9" s="20"/>
      <c r="H9" s="20"/>
      <c r="I9" s="20">
        <v>0.76</v>
      </c>
      <c r="J9" s="20">
        <v>0.76</v>
      </c>
      <c r="K9" s="20"/>
      <c r="L9" s="20">
        <v>0.3</v>
      </c>
      <c r="M9" s="20">
        <v>28.5</v>
      </c>
      <c r="N9" s="20">
        <v>28.5</v>
      </c>
      <c r="O9" s="20">
        <v>141.76</v>
      </c>
      <c r="P9" s="20">
        <v>141.76</v>
      </c>
      <c r="Q9" s="20">
        <v>51</v>
      </c>
      <c r="R9" s="20">
        <v>51</v>
      </c>
      <c r="S9" s="20">
        <v>35</v>
      </c>
      <c r="T9" s="20">
        <v>35</v>
      </c>
      <c r="U9" s="20">
        <v>20</v>
      </c>
      <c r="V9" s="20">
        <v>20</v>
      </c>
      <c r="W9" s="20">
        <v>0.5</v>
      </c>
      <c r="X9" s="20">
        <v>0.5</v>
      </c>
      <c r="Y9" s="20">
        <v>0.06</v>
      </c>
      <c r="Z9" s="20">
        <v>0.06</v>
      </c>
      <c r="AA9" s="20">
        <v>0.02</v>
      </c>
      <c r="AB9" s="20">
        <v>0.02</v>
      </c>
      <c r="AC9" s="20">
        <v>90</v>
      </c>
      <c r="AD9" s="20">
        <v>90</v>
      </c>
      <c r="AE9" s="20">
        <v>0.3</v>
      </c>
      <c r="AF9" s="20">
        <v>0.3</v>
      </c>
      <c r="AG9" s="61"/>
      <c r="AH9" s="61"/>
    </row>
    <row r="10" spans="1:32" ht="7.5" customHeight="1" hidden="1">
      <c r="A10" s="20"/>
      <c r="B10" s="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23.25" customHeight="1">
      <c r="A11" s="20" t="s">
        <v>85</v>
      </c>
      <c r="B11" s="7" t="s">
        <v>56</v>
      </c>
      <c r="C11" s="20">
        <v>200</v>
      </c>
      <c r="D11" s="20">
        <v>200</v>
      </c>
      <c r="E11" s="20">
        <v>8.9</v>
      </c>
      <c r="F11" s="20">
        <v>8.9</v>
      </c>
      <c r="G11" s="20">
        <v>0</v>
      </c>
      <c r="H11" s="20">
        <v>0</v>
      </c>
      <c r="I11" s="20">
        <v>3.06</v>
      </c>
      <c r="J11" s="20">
        <v>3.06</v>
      </c>
      <c r="K11" s="20">
        <v>0</v>
      </c>
      <c r="L11" s="20">
        <v>0</v>
      </c>
      <c r="M11" s="20">
        <v>26</v>
      </c>
      <c r="N11" s="20">
        <v>26</v>
      </c>
      <c r="O11" s="20">
        <v>58</v>
      </c>
      <c r="P11" s="20">
        <v>58</v>
      </c>
      <c r="Q11" s="20">
        <v>26</v>
      </c>
      <c r="R11" s="20">
        <v>26</v>
      </c>
      <c r="S11" s="20">
        <v>64</v>
      </c>
      <c r="T11" s="20">
        <v>64</v>
      </c>
      <c r="U11" s="20">
        <v>13</v>
      </c>
      <c r="V11" s="20">
        <v>13</v>
      </c>
      <c r="W11" s="20">
        <v>0.6</v>
      </c>
      <c r="X11" s="20">
        <v>0.6</v>
      </c>
      <c r="Y11" s="20">
        <v>0</v>
      </c>
      <c r="Z11" s="20">
        <v>0</v>
      </c>
      <c r="AA11" s="20">
        <v>0.06</v>
      </c>
      <c r="AB11" s="20">
        <v>0.06</v>
      </c>
      <c r="AC11" s="20">
        <v>17</v>
      </c>
      <c r="AD11" s="20">
        <v>17</v>
      </c>
      <c r="AE11" s="20">
        <v>0.1</v>
      </c>
      <c r="AF11" s="20">
        <v>0.1</v>
      </c>
    </row>
    <row r="12" spans="1:32" ht="35.25" customHeight="1">
      <c r="A12" s="20"/>
      <c r="B12" s="9" t="s">
        <v>107</v>
      </c>
      <c r="C12" s="49">
        <v>20</v>
      </c>
      <c r="D12" s="49">
        <v>40</v>
      </c>
      <c r="E12" s="49">
        <v>1.44</v>
      </c>
      <c r="F12" s="20">
        <v>2.88</v>
      </c>
      <c r="G12" s="20"/>
      <c r="H12" s="20">
        <v>1.4</v>
      </c>
      <c r="I12" s="20">
        <v>4.62</v>
      </c>
      <c r="J12" s="20">
        <v>9.24</v>
      </c>
      <c r="K12" s="20">
        <v>0.8</v>
      </c>
      <c r="L12" s="20"/>
      <c r="M12" s="20">
        <v>11.76</v>
      </c>
      <c r="N12" s="20">
        <v>23.52</v>
      </c>
      <c r="O12" s="20">
        <v>95.6</v>
      </c>
      <c r="P12" s="20">
        <v>191.2</v>
      </c>
      <c r="Q12" s="20">
        <v>33</v>
      </c>
      <c r="R12" s="20">
        <v>66</v>
      </c>
      <c r="S12" s="20">
        <v>25</v>
      </c>
      <c r="T12" s="20">
        <v>50</v>
      </c>
      <c r="U12" s="20">
        <v>6</v>
      </c>
      <c r="V12" s="20">
        <v>12</v>
      </c>
      <c r="W12" s="20">
        <v>0.4</v>
      </c>
      <c r="X12" s="20">
        <v>0.8</v>
      </c>
      <c r="Y12" s="128">
        <v>0.01</v>
      </c>
      <c r="Z12" s="128">
        <v>0.02</v>
      </c>
      <c r="AA12" s="128">
        <v>0.04</v>
      </c>
      <c r="AB12" s="128">
        <v>0.08</v>
      </c>
      <c r="AC12" s="129">
        <v>0.3</v>
      </c>
      <c r="AD12" s="129">
        <v>0.6</v>
      </c>
      <c r="AE12" s="20">
        <v>0</v>
      </c>
      <c r="AF12" s="20">
        <v>0</v>
      </c>
    </row>
    <row r="13" spans="1:32" ht="40.5" customHeight="1">
      <c r="A13" s="55"/>
      <c r="B13" s="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ht="20.25" customHeight="1">
      <c r="A14" s="55"/>
      <c r="B14" s="52" t="s">
        <v>25</v>
      </c>
      <c r="C14" s="57"/>
      <c r="D14" s="57"/>
      <c r="E14" s="57">
        <f aca="true" t="shared" si="0" ref="E14:AF14">SUM(E7:E13)</f>
        <v>19.12</v>
      </c>
      <c r="F14" s="57">
        <f t="shared" si="0"/>
        <v>23.819999999999997</v>
      </c>
      <c r="G14" s="57">
        <f t="shared" si="0"/>
        <v>0</v>
      </c>
      <c r="H14" s="57">
        <f t="shared" si="0"/>
        <v>1.4</v>
      </c>
      <c r="I14" s="57">
        <f t="shared" si="0"/>
        <v>12.149999999999999</v>
      </c>
      <c r="J14" s="57">
        <f t="shared" si="0"/>
        <v>18.619999999999997</v>
      </c>
      <c r="K14" s="57">
        <f t="shared" si="0"/>
        <v>0.8</v>
      </c>
      <c r="L14" s="57">
        <f t="shared" si="0"/>
        <v>3.19</v>
      </c>
      <c r="M14" s="57">
        <f t="shared" si="0"/>
        <v>106.73</v>
      </c>
      <c r="N14" s="57">
        <f t="shared" si="0"/>
        <v>138.73000000000002</v>
      </c>
      <c r="O14" s="57">
        <f t="shared" si="0"/>
        <v>516.36</v>
      </c>
      <c r="P14" s="57">
        <f t="shared" si="0"/>
        <v>722.46</v>
      </c>
      <c r="Q14" s="57">
        <f t="shared" si="0"/>
        <v>193.5</v>
      </c>
      <c r="R14" s="57">
        <f t="shared" si="0"/>
        <v>268.25</v>
      </c>
      <c r="S14" s="57">
        <f t="shared" si="0"/>
        <v>230.74</v>
      </c>
      <c r="T14" s="57">
        <f t="shared" si="0"/>
        <v>309.11</v>
      </c>
      <c r="U14" s="57">
        <f t="shared" si="0"/>
        <v>64.37</v>
      </c>
      <c r="V14" s="57">
        <f t="shared" si="0"/>
        <v>83.05</v>
      </c>
      <c r="W14" s="57">
        <f t="shared" si="0"/>
        <v>2.61</v>
      </c>
      <c r="X14" s="57">
        <f t="shared" si="0"/>
        <v>3.5600000000000005</v>
      </c>
      <c r="Y14" s="57">
        <f t="shared" si="0"/>
        <v>0.19</v>
      </c>
      <c r="Z14" s="57">
        <f t="shared" si="0"/>
        <v>0.26</v>
      </c>
      <c r="AA14" s="57">
        <f t="shared" si="0"/>
        <v>0.23</v>
      </c>
      <c r="AB14" s="57">
        <f t="shared" si="0"/>
        <v>0.325</v>
      </c>
      <c r="AC14" s="57">
        <f t="shared" si="0"/>
        <v>107.39999999999999</v>
      </c>
      <c r="AD14" s="57">
        <f t="shared" si="0"/>
        <v>107.75</v>
      </c>
      <c r="AE14" s="57">
        <f t="shared" si="0"/>
        <v>1.33</v>
      </c>
      <c r="AF14" s="130">
        <f t="shared" si="0"/>
        <v>1.8</v>
      </c>
    </row>
    <row r="15" spans="1:32" ht="20.25" customHeight="1">
      <c r="A15" s="78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ht="74.25" customHeight="1">
      <c r="A16" s="49">
        <v>27</v>
      </c>
      <c r="B16" s="7" t="s">
        <v>145</v>
      </c>
      <c r="C16" s="20">
        <v>200</v>
      </c>
      <c r="D16" s="20">
        <v>250</v>
      </c>
      <c r="E16" s="20">
        <v>1.45</v>
      </c>
      <c r="F16" s="20">
        <v>1.81</v>
      </c>
      <c r="G16" s="20">
        <v>7.25</v>
      </c>
      <c r="H16" s="20">
        <v>8.3</v>
      </c>
      <c r="I16" s="20">
        <v>3.93</v>
      </c>
      <c r="J16" s="20">
        <v>4.91</v>
      </c>
      <c r="K16" s="20">
        <v>5.5</v>
      </c>
      <c r="L16" s="20">
        <v>6.2</v>
      </c>
      <c r="M16" s="20">
        <v>10.2</v>
      </c>
      <c r="N16" s="20">
        <v>12.52</v>
      </c>
      <c r="O16" s="20">
        <v>128.04</v>
      </c>
      <c r="P16" s="20">
        <v>160.05</v>
      </c>
      <c r="Q16" s="20">
        <v>30</v>
      </c>
      <c r="R16" s="20">
        <v>38</v>
      </c>
      <c r="S16" s="20">
        <v>160</v>
      </c>
      <c r="T16" s="20">
        <v>175</v>
      </c>
      <c r="U16" s="20">
        <v>27</v>
      </c>
      <c r="V16" s="20">
        <v>32</v>
      </c>
      <c r="W16" s="20">
        <v>1</v>
      </c>
      <c r="X16" s="20">
        <v>1.2</v>
      </c>
      <c r="Y16" s="20">
        <v>0.13</v>
      </c>
      <c r="Z16" s="20">
        <v>0.18</v>
      </c>
      <c r="AA16" s="20">
        <v>0.05</v>
      </c>
      <c r="AB16" s="20">
        <v>0.07</v>
      </c>
      <c r="AC16" s="20">
        <v>0</v>
      </c>
      <c r="AD16" s="20">
        <v>0</v>
      </c>
      <c r="AE16" s="20">
        <v>1</v>
      </c>
      <c r="AF16" s="20">
        <v>1.2</v>
      </c>
    </row>
    <row r="17" spans="1:32" ht="44.25" customHeight="1">
      <c r="A17" s="49">
        <v>9</v>
      </c>
      <c r="B17" s="7" t="s">
        <v>121</v>
      </c>
      <c r="C17" s="49">
        <v>150</v>
      </c>
      <c r="D17" s="49">
        <v>200</v>
      </c>
      <c r="E17" s="20">
        <v>8.46</v>
      </c>
      <c r="F17" s="20">
        <v>15.5</v>
      </c>
      <c r="G17" s="20"/>
      <c r="H17" s="20"/>
      <c r="I17" s="20">
        <v>9.95</v>
      </c>
      <c r="J17" s="20">
        <v>15.92</v>
      </c>
      <c r="K17" s="20"/>
      <c r="L17" s="20"/>
      <c r="M17" s="20">
        <v>21.32</v>
      </c>
      <c r="N17" s="20">
        <v>34.1</v>
      </c>
      <c r="O17" s="20">
        <v>209</v>
      </c>
      <c r="P17" s="20">
        <v>334.4</v>
      </c>
      <c r="Q17" s="20">
        <v>22</v>
      </c>
      <c r="R17" s="20">
        <v>28</v>
      </c>
      <c r="S17" s="20">
        <v>30</v>
      </c>
      <c r="T17" s="20">
        <v>31</v>
      </c>
      <c r="U17" s="20">
        <v>21</v>
      </c>
      <c r="V17" s="20">
        <v>24</v>
      </c>
      <c r="W17" s="20">
        <v>0.02</v>
      </c>
      <c r="X17" s="20">
        <v>0.022</v>
      </c>
      <c r="Y17" s="20">
        <v>0.05</v>
      </c>
      <c r="Z17" s="20">
        <v>0.08</v>
      </c>
      <c r="AA17" s="20">
        <v>0.08</v>
      </c>
      <c r="AB17" s="20">
        <v>0.128</v>
      </c>
      <c r="AC17" s="20">
        <v>0.14</v>
      </c>
      <c r="AD17" s="20">
        <v>0.022</v>
      </c>
      <c r="AE17" s="20">
        <v>1.3</v>
      </c>
      <c r="AF17" s="20"/>
    </row>
    <row r="18" spans="1:32" ht="0.75" customHeight="1">
      <c r="A18" s="20"/>
      <c r="B18" s="7"/>
      <c r="C18" s="49"/>
      <c r="D18" s="4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43.5" customHeight="1">
      <c r="A19" s="20">
        <v>11</v>
      </c>
      <c r="B19" s="7" t="s">
        <v>138</v>
      </c>
      <c r="C19" s="20">
        <v>80</v>
      </c>
      <c r="D19" s="20">
        <v>100</v>
      </c>
      <c r="E19" s="20">
        <v>8.8</v>
      </c>
      <c r="F19" s="20">
        <v>10.42</v>
      </c>
      <c r="G19" s="20"/>
      <c r="H19" s="20"/>
      <c r="I19" s="20">
        <v>13.06</v>
      </c>
      <c r="J19" s="20">
        <v>15.23</v>
      </c>
      <c r="K19" s="20"/>
      <c r="L19" s="20"/>
      <c r="M19" s="20">
        <v>9.66</v>
      </c>
      <c r="N19" s="20">
        <v>12.08</v>
      </c>
      <c r="O19" s="20">
        <v>191.33</v>
      </c>
      <c r="P19" s="20">
        <v>201.6</v>
      </c>
      <c r="Q19" s="20">
        <v>12.6</v>
      </c>
      <c r="R19" s="20">
        <v>13.4</v>
      </c>
      <c r="S19" s="20">
        <v>0.41</v>
      </c>
      <c r="T19" s="20">
        <v>0.62</v>
      </c>
      <c r="U19" s="20">
        <v>15.03</v>
      </c>
      <c r="V19" s="20">
        <v>17.02</v>
      </c>
      <c r="W19" s="20">
        <v>0.004</v>
      </c>
      <c r="X19" s="20">
        <v>0.006</v>
      </c>
      <c r="Y19" s="20">
        <v>0.02</v>
      </c>
      <c r="Z19" s="20">
        <v>0.07</v>
      </c>
      <c r="AA19" s="20">
        <v>0.005</v>
      </c>
      <c r="AB19" s="20">
        <v>0.008</v>
      </c>
      <c r="AC19" s="20">
        <v>0.36</v>
      </c>
      <c r="AD19" s="20">
        <v>0.45</v>
      </c>
      <c r="AE19" s="20">
        <v>1.53</v>
      </c>
      <c r="AF19" s="20">
        <v>1.78</v>
      </c>
    </row>
    <row r="20" spans="1:32" ht="35.25" customHeight="1">
      <c r="A20" s="20">
        <v>8</v>
      </c>
      <c r="B20" s="7" t="s">
        <v>27</v>
      </c>
      <c r="C20" s="20">
        <v>200</v>
      </c>
      <c r="D20" s="20">
        <v>200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20.2</v>
      </c>
      <c r="N20" s="20">
        <v>20.2</v>
      </c>
      <c r="O20" s="20">
        <v>92</v>
      </c>
      <c r="P20" s="20">
        <v>92</v>
      </c>
      <c r="Q20" s="20">
        <v>14</v>
      </c>
      <c r="R20" s="20">
        <v>14</v>
      </c>
      <c r="S20" s="20">
        <v>14</v>
      </c>
      <c r="T20" s="20">
        <v>14</v>
      </c>
      <c r="U20" s="20">
        <v>8</v>
      </c>
      <c r="V20" s="20">
        <v>8</v>
      </c>
      <c r="W20" s="20">
        <v>2.8</v>
      </c>
      <c r="X20" s="20">
        <v>2.8</v>
      </c>
      <c r="Y20" s="20">
        <v>0.022</v>
      </c>
      <c r="Z20" s="20">
        <v>0.022</v>
      </c>
      <c r="AA20" s="20">
        <v>0.022</v>
      </c>
      <c r="AB20" s="20">
        <v>0.022</v>
      </c>
      <c r="AC20" s="20">
        <v>4</v>
      </c>
      <c r="AD20" s="20">
        <v>4</v>
      </c>
      <c r="AE20" s="20">
        <v>0.2</v>
      </c>
      <c r="AF20" s="20">
        <v>0.2</v>
      </c>
    </row>
    <row r="21" spans="1:32" ht="41.25" customHeight="1">
      <c r="A21" s="20"/>
      <c r="B21" s="9" t="s">
        <v>140</v>
      </c>
      <c r="C21" s="49">
        <v>40</v>
      </c>
      <c r="D21" s="49">
        <v>40</v>
      </c>
      <c r="E21" s="49">
        <v>2.88</v>
      </c>
      <c r="F21" s="20">
        <v>2.88</v>
      </c>
      <c r="G21" s="20"/>
      <c r="H21" s="20">
        <v>1.4</v>
      </c>
      <c r="I21" s="20">
        <v>9.24</v>
      </c>
      <c r="J21" s="20">
        <v>9.24</v>
      </c>
      <c r="K21" s="20">
        <v>0.8</v>
      </c>
      <c r="L21" s="20"/>
      <c r="M21" s="20">
        <v>23.52</v>
      </c>
      <c r="N21" s="20">
        <v>23.52</v>
      </c>
      <c r="O21" s="20">
        <v>191.2</v>
      </c>
      <c r="P21" s="20">
        <v>191.2</v>
      </c>
      <c r="Q21" s="20">
        <v>33</v>
      </c>
      <c r="R21" s="20">
        <v>66</v>
      </c>
      <c r="S21" s="20">
        <v>25</v>
      </c>
      <c r="T21" s="20">
        <v>50</v>
      </c>
      <c r="U21" s="20">
        <v>6</v>
      </c>
      <c r="V21" s="20">
        <v>12</v>
      </c>
      <c r="W21" s="20">
        <v>0.4</v>
      </c>
      <c r="X21" s="20">
        <v>0.8</v>
      </c>
      <c r="Y21" s="128">
        <v>0.01</v>
      </c>
      <c r="Z21" s="128">
        <v>0.02</v>
      </c>
      <c r="AA21" s="128">
        <v>0.04</v>
      </c>
      <c r="AB21" s="128">
        <v>0.08</v>
      </c>
      <c r="AC21" s="129">
        <v>0.3</v>
      </c>
      <c r="AD21" s="129">
        <v>0.6</v>
      </c>
      <c r="AE21" s="20">
        <v>0</v>
      </c>
      <c r="AF21" s="20">
        <v>0</v>
      </c>
    </row>
    <row r="22" spans="1:32" ht="18.75" customHeight="1">
      <c r="A22" s="55" t="s">
        <v>103</v>
      </c>
      <c r="B22" s="7" t="s">
        <v>102</v>
      </c>
      <c r="C22" s="20">
        <v>40</v>
      </c>
      <c r="D22" s="20">
        <v>50</v>
      </c>
      <c r="E22" s="20">
        <v>2.24</v>
      </c>
      <c r="F22" s="20">
        <v>3.07</v>
      </c>
      <c r="G22" s="20"/>
      <c r="H22" s="20"/>
      <c r="I22" s="20">
        <v>0.8</v>
      </c>
      <c r="J22" s="20">
        <v>1.07</v>
      </c>
      <c r="K22" s="20"/>
      <c r="L22" s="20"/>
      <c r="M22" s="20">
        <v>16.7</v>
      </c>
      <c r="N22" s="20">
        <v>20.9</v>
      </c>
      <c r="O22" s="20">
        <v>85.7</v>
      </c>
      <c r="P22" s="20">
        <v>107.2</v>
      </c>
      <c r="Q22" s="20">
        <v>9.2</v>
      </c>
      <c r="R22" s="20">
        <v>13.8</v>
      </c>
      <c r="S22" s="20">
        <v>42.4</v>
      </c>
      <c r="T22" s="20">
        <v>63.6</v>
      </c>
      <c r="U22" s="20">
        <v>10</v>
      </c>
      <c r="V22" s="20">
        <v>15</v>
      </c>
      <c r="W22" s="20">
        <v>1.24</v>
      </c>
      <c r="X22" s="20">
        <v>1.86</v>
      </c>
      <c r="Y22" s="20">
        <v>0.04</v>
      </c>
      <c r="Z22" s="20">
        <v>0.07</v>
      </c>
      <c r="AA22" s="20">
        <v>0.04</v>
      </c>
      <c r="AB22" s="20">
        <v>0.05</v>
      </c>
      <c r="AC22" s="20">
        <v>0</v>
      </c>
      <c r="AD22" s="20">
        <v>0</v>
      </c>
      <c r="AE22" s="20">
        <v>1.2</v>
      </c>
      <c r="AF22" s="20">
        <v>1.82</v>
      </c>
    </row>
    <row r="23" spans="1:32" ht="26.25" customHeight="1">
      <c r="A23" s="20"/>
      <c r="B23" s="52" t="s">
        <v>25</v>
      </c>
      <c r="C23" s="20"/>
      <c r="D23" s="20"/>
      <c r="E23" s="57">
        <f aca="true" t="shared" si="1" ref="E23:AF23">E16+E17+E18+E20+E21+E22</f>
        <v>15.03</v>
      </c>
      <c r="F23" s="57">
        <f t="shared" si="1"/>
        <v>23.259999999999998</v>
      </c>
      <c r="G23" s="57">
        <f t="shared" si="1"/>
        <v>7.25</v>
      </c>
      <c r="H23" s="57">
        <f t="shared" si="1"/>
        <v>9.700000000000001</v>
      </c>
      <c r="I23" s="57">
        <f t="shared" si="1"/>
        <v>23.919999999999998</v>
      </c>
      <c r="J23" s="57">
        <f t="shared" si="1"/>
        <v>31.14</v>
      </c>
      <c r="K23" s="57">
        <f t="shared" si="1"/>
        <v>6.3</v>
      </c>
      <c r="L23" s="57">
        <f t="shared" si="1"/>
        <v>6.2</v>
      </c>
      <c r="M23" s="57">
        <f t="shared" si="1"/>
        <v>91.94</v>
      </c>
      <c r="N23" s="57">
        <f t="shared" si="1"/>
        <v>111.24000000000001</v>
      </c>
      <c r="O23" s="57">
        <f t="shared" si="1"/>
        <v>705.94</v>
      </c>
      <c r="P23" s="57">
        <f t="shared" si="1"/>
        <v>884.8500000000001</v>
      </c>
      <c r="Q23" s="57">
        <f t="shared" si="1"/>
        <v>108.2</v>
      </c>
      <c r="R23" s="57">
        <f t="shared" si="1"/>
        <v>159.8</v>
      </c>
      <c r="S23" s="57">
        <f t="shared" si="1"/>
        <v>271.4</v>
      </c>
      <c r="T23" s="57">
        <f t="shared" si="1"/>
        <v>333.6</v>
      </c>
      <c r="U23" s="57">
        <f t="shared" si="1"/>
        <v>72</v>
      </c>
      <c r="V23" s="57">
        <f t="shared" si="1"/>
        <v>91</v>
      </c>
      <c r="W23" s="57">
        <f t="shared" si="1"/>
        <v>5.46</v>
      </c>
      <c r="X23" s="57">
        <f t="shared" si="1"/>
        <v>6.682</v>
      </c>
      <c r="Y23" s="57">
        <f t="shared" si="1"/>
        <v>0.252</v>
      </c>
      <c r="Z23" s="57">
        <f t="shared" si="1"/>
        <v>0.37200000000000005</v>
      </c>
      <c r="AA23" s="57">
        <f t="shared" si="1"/>
        <v>0.232</v>
      </c>
      <c r="AB23" s="57">
        <f t="shared" si="1"/>
        <v>0.35</v>
      </c>
      <c r="AC23" s="57">
        <f t="shared" si="1"/>
        <v>4.4399999999999995</v>
      </c>
      <c r="AD23" s="57">
        <f t="shared" si="1"/>
        <v>4.622</v>
      </c>
      <c r="AE23" s="57">
        <f t="shared" si="1"/>
        <v>3.7</v>
      </c>
      <c r="AF23" s="57">
        <f t="shared" si="1"/>
        <v>3.2199999999999998</v>
      </c>
    </row>
    <row r="24" spans="1:32" ht="25.5" customHeight="1">
      <c r="A24" s="20"/>
      <c r="B24" s="52" t="s">
        <v>32</v>
      </c>
      <c r="C24" s="20"/>
      <c r="D24" s="20"/>
      <c r="E24" s="57">
        <f aca="true" t="shared" si="2" ref="E24:AF24">E14+E23</f>
        <v>34.15</v>
      </c>
      <c r="F24" s="57">
        <f t="shared" si="2"/>
        <v>47.08</v>
      </c>
      <c r="G24" s="57">
        <f t="shared" si="2"/>
        <v>7.25</v>
      </c>
      <c r="H24" s="57">
        <f t="shared" si="2"/>
        <v>11.100000000000001</v>
      </c>
      <c r="I24" s="57">
        <f t="shared" si="2"/>
        <v>36.06999999999999</v>
      </c>
      <c r="J24" s="57">
        <f t="shared" si="2"/>
        <v>49.76</v>
      </c>
      <c r="K24" s="57">
        <f t="shared" si="2"/>
        <v>7.1</v>
      </c>
      <c r="L24" s="57">
        <f t="shared" si="2"/>
        <v>9.39</v>
      </c>
      <c r="M24" s="57">
        <f t="shared" si="2"/>
        <v>198.67000000000002</v>
      </c>
      <c r="N24" s="57">
        <f t="shared" si="2"/>
        <v>249.97000000000003</v>
      </c>
      <c r="O24" s="57">
        <f t="shared" si="2"/>
        <v>1222.3000000000002</v>
      </c>
      <c r="P24" s="57">
        <f t="shared" si="2"/>
        <v>1607.3100000000002</v>
      </c>
      <c r="Q24" s="57">
        <f t="shared" si="2"/>
        <v>301.7</v>
      </c>
      <c r="R24" s="57">
        <f t="shared" si="2"/>
        <v>428.05</v>
      </c>
      <c r="S24" s="57">
        <f t="shared" si="2"/>
        <v>502.14</v>
      </c>
      <c r="T24" s="57">
        <f t="shared" si="2"/>
        <v>642.71</v>
      </c>
      <c r="U24" s="57">
        <f t="shared" si="2"/>
        <v>136.37</v>
      </c>
      <c r="V24" s="57">
        <f t="shared" si="2"/>
        <v>174.05</v>
      </c>
      <c r="W24" s="57">
        <f t="shared" si="2"/>
        <v>8.07</v>
      </c>
      <c r="X24" s="57">
        <f t="shared" si="2"/>
        <v>10.242</v>
      </c>
      <c r="Y24" s="57">
        <f t="shared" si="2"/>
        <v>0.442</v>
      </c>
      <c r="Z24" s="57">
        <f t="shared" si="2"/>
        <v>0.6320000000000001</v>
      </c>
      <c r="AA24" s="57">
        <f t="shared" si="2"/>
        <v>0.462</v>
      </c>
      <c r="AB24" s="57">
        <f t="shared" si="2"/>
        <v>0.675</v>
      </c>
      <c r="AC24" s="57">
        <f t="shared" si="2"/>
        <v>111.83999999999999</v>
      </c>
      <c r="AD24" s="57">
        <f t="shared" si="2"/>
        <v>112.372</v>
      </c>
      <c r="AE24" s="57">
        <f t="shared" si="2"/>
        <v>5.03</v>
      </c>
      <c r="AF24" s="57">
        <f t="shared" si="2"/>
        <v>5.02</v>
      </c>
    </row>
    <row r="25" spans="1:32" ht="18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8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8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</sheetData>
  <sheetProtection selectLockedCells="1" selectUnlockedCells="1"/>
  <mergeCells count="29">
    <mergeCell ref="A1:AF1"/>
    <mergeCell ref="A2:AF2"/>
    <mergeCell ref="A3:A6"/>
    <mergeCell ref="B3:B6"/>
    <mergeCell ref="C3:D3"/>
    <mergeCell ref="E3:N3"/>
    <mergeCell ref="O3:P3"/>
    <mergeCell ref="Q3:X3"/>
    <mergeCell ref="Y3:AF3"/>
    <mergeCell ref="S4:T5"/>
    <mergeCell ref="U4:V5"/>
    <mergeCell ref="W4:X5"/>
    <mergeCell ref="Y4:Z5"/>
    <mergeCell ref="C4:C6"/>
    <mergeCell ref="D4:D6"/>
    <mergeCell ref="E4:H4"/>
    <mergeCell ref="I4:L4"/>
    <mergeCell ref="M4:N5"/>
    <mergeCell ref="O4:O6"/>
    <mergeCell ref="A15:AF15"/>
    <mergeCell ref="AA4:AB5"/>
    <mergeCell ref="AC4:AD5"/>
    <mergeCell ref="AE4:AF5"/>
    <mergeCell ref="E5:F5"/>
    <mergeCell ref="G5:H5"/>
    <mergeCell ref="I5:J5"/>
    <mergeCell ref="K5:L5"/>
    <mergeCell ref="P4:P6"/>
    <mergeCell ref="Q4:R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Q21" sqref="AQ21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33" customHeight="1">
      <c r="A1" s="81" t="s">
        <v>36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6.2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32.25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37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19.5" customHeight="1">
      <c r="A4" s="77"/>
      <c r="B4" s="77"/>
      <c r="C4" s="77" t="s">
        <v>68</v>
      </c>
      <c r="D4" s="77" t="s">
        <v>69</v>
      </c>
      <c r="E4" s="76" t="s">
        <v>8</v>
      </c>
      <c r="F4" s="76"/>
      <c r="G4" s="76"/>
      <c r="H4" s="76"/>
      <c r="I4" s="76" t="s">
        <v>9</v>
      </c>
      <c r="J4" s="76"/>
      <c r="K4" s="76"/>
      <c r="L4" s="76"/>
      <c r="M4" s="77" t="s">
        <v>10</v>
      </c>
      <c r="N4" s="77"/>
      <c r="O4" s="77" t="s">
        <v>68</v>
      </c>
      <c r="P4" s="77" t="s">
        <v>67</v>
      </c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17.25" customHeight="1">
      <c r="A5" s="77"/>
      <c r="B5" s="77"/>
      <c r="C5" s="77"/>
      <c r="D5" s="77"/>
      <c r="E5" s="76" t="s">
        <v>19</v>
      </c>
      <c r="F5" s="76"/>
      <c r="G5" s="77" t="s">
        <v>20</v>
      </c>
      <c r="H5" s="77"/>
      <c r="I5" s="76" t="s">
        <v>19</v>
      </c>
      <c r="J5" s="76"/>
      <c r="K5" s="77" t="s">
        <v>21</v>
      </c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30" customHeight="1">
      <c r="A6" s="77"/>
      <c r="B6" s="77"/>
      <c r="C6" s="77"/>
      <c r="D6" s="77"/>
      <c r="E6" s="49" t="s">
        <v>66</v>
      </c>
      <c r="F6" s="49" t="s">
        <v>67</v>
      </c>
      <c r="G6" s="49" t="s">
        <v>22</v>
      </c>
      <c r="H6" s="49" t="s">
        <v>23</v>
      </c>
      <c r="I6" s="49" t="s">
        <v>66</v>
      </c>
      <c r="J6" s="49" t="s">
        <v>67</v>
      </c>
      <c r="K6" s="49" t="s">
        <v>22</v>
      </c>
      <c r="L6" s="49" t="s">
        <v>23</v>
      </c>
      <c r="M6" s="49" t="s">
        <v>66</v>
      </c>
      <c r="N6" s="49" t="s">
        <v>67</v>
      </c>
      <c r="O6" s="77"/>
      <c r="P6" s="77"/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67</v>
      </c>
    </row>
    <row r="7" spans="1:32" ht="41.25" customHeight="1">
      <c r="A7" s="20">
        <v>201</v>
      </c>
      <c r="B7" s="7" t="s">
        <v>126</v>
      </c>
      <c r="C7" s="20">
        <v>50</v>
      </c>
      <c r="D7" s="20" t="s">
        <v>117</v>
      </c>
      <c r="E7" s="20">
        <v>2.48</v>
      </c>
      <c r="F7" s="20">
        <v>3.72</v>
      </c>
      <c r="G7" s="20"/>
      <c r="H7" s="20"/>
      <c r="I7" s="20">
        <v>9.2</v>
      </c>
      <c r="J7" s="20">
        <v>13.8</v>
      </c>
      <c r="K7" s="20"/>
      <c r="L7" s="20"/>
      <c r="M7" s="20">
        <v>23.16</v>
      </c>
      <c r="N7" s="20">
        <v>34.74</v>
      </c>
      <c r="O7" s="20">
        <v>179.6</v>
      </c>
      <c r="P7" s="20">
        <v>269.4</v>
      </c>
      <c r="Q7" s="20">
        <v>2.3</v>
      </c>
      <c r="R7" s="20">
        <v>3.5</v>
      </c>
      <c r="S7" s="20">
        <v>1.3</v>
      </c>
      <c r="T7" s="20">
        <v>3.4</v>
      </c>
      <c r="U7" s="20">
        <v>0.03</v>
      </c>
      <c r="V7" s="20">
        <v>0.06</v>
      </c>
      <c r="W7" s="20">
        <v>0.01</v>
      </c>
      <c r="X7" s="20">
        <v>0.02</v>
      </c>
      <c r="Y7" s="20">
        <v>0.3</v>
      </c>
      <c r="Z7" s="20">
        <v>0.1</v>
      </c>
      <c r="AA7" s="20">
        <v>0.1</v>
      </c>
      <c r="AB7" s="20">
        <v>0.2</v>
      </c>
      <c r="AC7" s="20">
        <v>0</v>
      </c>
      <c r="AD7" s="20">
        <v>0</v>
      </c>
      <c r="AE7" s="20">
        <v>0</v>
      </c>
      <c r="AF7" s="20">
        <v>0</v>
      </c>
    </row>
    <row r="8" spans="1:32" ht="48.75" customHeight="1">
      <c r="A8" s="49">
        <v>40</v>
      </c>
      <c r="B8" s="7" t="s">
        <v>73</v>
      </c>
      <c r="C8" s="49">
        <v>150</v>
      </c>
      <c r="D8" s="49">
        <v>200</v>
      </c>
      <c r="E8" s="20">
        <v>5.35</v>
      </c>
      <c r="F8" s="20">
        <v>7.14</v>
      </c>
      <c r="G8" s="20">
        <v>9.9</v>
      </c>
      <c r="H8" s="20">
        <v>19.9</v>
      </c>
      <c r="I8" s="20">
        <v>0.55</v>
      </c>
      <c r="J8" s="20">
        <v>0.74</v>
      </c>
      <c r="K8" s="20">
        <v>13.9</v>
      </c>
      <c r="L8" s="20">
        <v>27.8</v>
      </c>
      <c r="M8" s="20">
        <v>25.6</v>
      </c>
      <c r="N8" s="20">
        <v>27.6</v>
      </c>
      <c r="O8" s="20">
        <v>157.4</v>
      </c>
      <c r="P8" s="20">
        <v>209.9</v>
      </c>
      <c r="Q8" s="20">
        <v>131</v>
      </c>
      <c r="R8" s="20">
        <v>262</v>
      </c>
      <c r="S8" s="20">
        <v>78</v>
      </c>
      <c r="T8" s="20">
        <v>156</v>
      </c>
      <c r="U8" s="20">
        <v>13</v>
      </c>
      <c r="V8" s="20">
        <v>26</v>
      </c>
      <c r="W8" s="20">
        <v>0.9</v>
      </c>
      <c r="X8" s="20">
        <v>1.8</v>
      </c>
      <c r="Y8" s="20">
        <v>0.17</v>
      </c>
      <c r="Z8" s="20">
        <v>0.34</v>
      </c>
      <c r="AA8" s="20">
        <v>0.08</v>
      </c>
      <c r="AB8" s="20">
        <v>0.16</v>
      </c>
      <c r="AC8" s="20">
        <v>0</v>
      </c>
      <c r="AD8" s="20">
        <v>0</v>
      </c>
      <c r="AE8" s="20">
        <v>1.7</v>
      </c>
      <c r="AF8" s="20">
        <v>3.4</v>
      </c>
    </row>
    <row r="9" spans="1:32" ht="39.75" customHeight="1">
      <c r="A9" s="20">
        <v>268</v>
      </c>
      <c r="B9" s="44" t="s">
        <v>144</v>
      </c>
      <c r="C9" s="20">
        <v>75</v>
      </c>
      <c r="D9" s="20">
        <v>80</v>
      </c>
      <c r="E9" s="20">
        <v>15.83</v>
      </c>
      <c r="F9" s="20">
        <v>16.88</v>
      </c>
      <c r="G9" s="20">
        <v>22.6</v>
      </c>
      <c r="H9" s="20">
        <v>31.2</v>
      </c>
      <c r="I9" s="20">
        <v>10.2</v>
      </c>
      <c r="J9" s="20">
        <v>10.88</v>
      </c>
      <c r="K9" s="129">
        <v>17</v>
      </c>
      <c r="L9" s="20">
        <v>19</v>
      </c>
      <c r="M9" s="20">
        <v>0</v>
      </c>
      <c r="N9" s="20">
        <v>0</v>
      </c>
      <c r="O9" s="20">
        <v>154.69</v>
      </c>
      <c r="P9" s="20">
        <v>165</v>
      </c>
      <c r="Q9" s="20">
        <v>33</v>
      </c>
      <c r="R9" s="20">
        <v>42</v>
      </c>
      <c r="S9" s="20">
        <v>156</v>
      </c>
      <c r="T9" s="20">
        <v>163</v>
      </c>
      <c r="U9" s="20">
        <v>19</v>
      </c>
      <c r="V9" s="20">
        <v>22</v>
      </c>
      <c r="W9" s="20">
        <v>1.6</v>
      </c>
      <c r="X9" s="20">
        <v>2.4</v>
      </c>
      <c r="Y9" s="20">
        <v>0.04</v>
      </c>
      <c r="Z9" s="20">
        <v>0.06</v>
      </c>
      <c r="AA9" s="20">
        <v>0.12</v>
      </c>
      <c r="AB9" s="20">
        <v>0.23</v>
      </c>
      <c r="AC9" s="20">
        <v>1.4</v>
      </c>
      <c r="AD9" s="20">
        <v>1.6</v>
      </c>
      <c r="AE9" s="20">
        <v>6.1</v>
      </c>
      <c r="AF9" s="129">
        <v>7.2</v>
      </c>
    </row>
    <row r="10" spans="1:32" ht="1.5" customHeight="1">
      <c r="A10" s="20"/>
      <c r="B10" s="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36.75" customHeight="1">
      <c r="A11" s="56">
        <v>382</v>
      </c>
      <c r="B11" s="39" t="s">
        <v>86</v>
      </c>
      <c r="C11" s="56">
        <v>200</v>
      </c>
      <c r="D11" s="56">
        <v>200</v>
      </c>
      <c r="E11" s="56">
        <v>4.62</v>
      </c>
      <c r="F11" s="56">
        <v>4.62</v>
      </c>
      <c r="G11" s="56">
        <v>0</v>
      </c>
      <c r="H11" s="56">
        <v>0</v>
      </c>
      <c r="I11" s="56">
        <v>4.02</v>
      </c>
      <c r="J11" s="56">
        <v>4.02</v>
      </c>
      <c r="K11" s="56">
        <v>0</v>
      </c>
      <c r="L11" s="56">
        <v>0</v>
      </c>
      <c r="M11" s="56">
        <v>43.8</v>
      </c>
      <c r="N11" s="56">
        <v>43.8</v>
      </c>
      <c r="O11" s="56">
        <v>177.56</v>
      </c>
      <c r="P11" s="56">
        <v>177.56</v>
      </c>
      <c r="Q11" s="56">
        <v>181</v>
      </c>
      <c r="R11" s="56">
        <v>181</v>
      </c>
      <c r="S11" s="56">
        <v>11</v>
      </c>
      <c r="T11" s="56">
        <v>11</v>
      </c>
      <c r="U11" s="56">
        <v>136.5</v>
      </c>
      <c r="V11" s="44">
        <v>136.5</v>
      </c>
      <c r="W11" s="56">
        <v>0.15</v>
      </c>
      <c r="X11" s="136">
        <v>0.15</v>
      </c>
      <c r="Y11" s="137">
        <v>0.04</v>
      </c>
      <c r="Z11" s="137">
        <v>0.04</v>
      </c>
      <c r="AA11" s="137">
        <v>0.2</v>
      </c>
      <c r="AB11" s="137">
        <v>0.2</v>
      </c>
      <c r="AC11" s="136">
        <v>1.5</v>
      </c>
      <c r="AD11" s="136">
        <v>1.5</v>
      </c>
      <c r="AE11" s="136">
        <v>0.15</v>
      </c>
      <c r="AF11" s="136">
        <v>0.15</v>
      </c>
    </row>
    <row r="12" spans="1:32" ht="36.75" customHeight="1">
      <c r="A12" s="55"/>
      <c r="B12" s="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36.75" customHeight="1">
      <c r="A13" s="20" t="s">
        <v>104</v>
      </c>
      <c r="B13" s="7" t="s">
        <v>102</v>
      </c>
      <c r="C13" s="20">
        <v>20</v>
      </c>
      <c r="D13" s="20">
        <v>50</v>
      </c>
      <c r="E13" s="20">
        <v>2.24</v>
      </c>
      <c r="F13" s="20">
        <v>3.07</v>
      </c>
      <c r="G13" s="20"/>
      <c r="H13" s="20"/>
      <c r="I13" s="20">
        <v>0.8</v>
      </c>
      <c r="J13" s="20">
        <v>1.07</v>
      </c>
      <c r="K13" s="20"/>
      <c r="L13" s="20"/>
      <c r="M13" s="20">
        <v>16.7</v>
      </c>
      <c r="N13" s="20">
        <v>20.9</v>
      </c>
      <c r="O13" s="20">
        <v>42.85</v>
      </c>
      <c r="P13" s="20">
        <v>42.85</v>
      </c>
      <c r="Q13" s="20">
        <v>9.2</v>
      </c>
      <c r="R13" s="20">
        <v>13.8</v>
      </c>
      <c r="S13" s="20">
        <v>42.4</v>
      </c>
      <c r="T13" s="20">
        <v>63.6</v>
      </c>
      <c r="U13" s="20">
        <v>10</v>
      </c>
      <c r="V13" s="20">
        <v>15</v>
      </c>
      <c r="W13" s="20">
        <v>1.24</v>
      </c>
      <c r="X13" s="20">
        <v>1.86</v>
      </c>
      <c r="Y13" s="20">
        <v>0.04</v>
      </c>
      <c r="Z13" s="20">
        <v>0.07</v>
      </c>
      <c r="AA13" s="20" t="s">
        <v>53</v>
      </c>
      <c r="AB13" s="20">
        <v>0.05</v>
      </c>
      <c r="AC13" s="20">
        <v>0</v>
      </c>
      <c r="AD13" s="20">
        <v>0</v>
      </c>
      <c r="AE13" s="20">
        <v>1.2</v>
      </c>
      <c r="AF13" s="20">
        <v>1.82</v>
      </c>
    </row>
    <row r="14" spans="1:32" ht="36.75" customHeight="1">
      <c r="A14" s="20"/>
      <c r="B14" s="52" t="s">
        <v>38</v>
      </c>
      <c r="C14" s="20"/>
      <c r="D14" s="20"/>
      <c r="E14" s="57">
        <f aca="true" t="shared" si="0" ref="E14:AF14">SUM(E7:E13)</f>
        <v>30.520000000000003</v>
      </c>
      <c r="F14" s="57">
        <f t="shared" si="0"/>
        <v>35.43</v>
      </c>
      <c r="G14" s="57">
        <f t="shared" si="0"/>
        <v>32.5</v>
      </c>
      <c r="H14" s="57">
        <f t="shared" si="0"/>
        <v>51.099999999999994</v>
      </c>
      <c r="I14" s="57">
        <f t="shared" si="0"/>
        <v>24.77</v>
      </c>
      <c r="J14" s="57">
        <f t="shared" si="0"/>
        <v>30.51</v>
      </c>
      <c r="K14" s="57">
        <f t="shared" si="0"/>
        <v>30.9</v>
      </c>
      <c r="L14" s="57">
        <f t="shared" si="0"/>
        <v>46.8</v>
      </c>
      <c r="M14" s="57">
        <f t="shared" si="0"/>
        <v>109.26</v>
      </c>
      <c r="N14" s="57">
        <f t="shared" si="0"/>
        <v>127.03999999999999</v>
      </c>
      <c r="O14" s="57">
        <f t="shared" si="0"/>
        <v>712.1</v>
      </c>
      <c r="P14" s="57">
        <f t="shared" si="0"/>
        <v>864.7099999999999</v>
      </c>
      <c r="Q14" s="57">
        <f t="shared" si="0"/>
        <v>356.5</v>
      </c>
      <c r="R14" s="57">
        <f t="shared" si="0"/>
        <v>502.3</v>
      </c>
      <c r="S14" s="57">
        <f t="shared" si="0"/>
        <v>288.7</v>
      </c>
      <c r="T14" s="57">
        <f t="shared" si="0"/>
        <v>397</v>
      </c>
      <c r="U14" s="57">
        <f t="shared" si="0"/>
        <v>178.53</v>
      </c>
      <c r="V14" s="57">
        <f t="shared" si="0"/>
        <v>199.56</v>
      </c>
      <c r="W14" s="57">
        <f t="shared" si="0"/>
        <v>3.9000000000000004</v>
      </c>
      <c r="X14" s="57">
        <f t="shared" si="0"/>
        <v>6.23</v>
      </c>
      <c r="Y14" s="57">
        <f t="shared" si="0"/>
        <v>0.5900000000000001</v>
      </c>
      <c r="Z14" s="57">
        <f t="shared" si="0"/>
        <v>0.6100000000000001</v>
      </c>
      <c r="AA14" s="57">
        <f t="shared" si="0"/>
        <v>0.5</v>
      </c>
      <c r="AB14" s="57">
        <f t="shared" si="0"/>
        <v>0.8400000000000001</v>
      </c>
      <c r="AC14" s="57">
        <f t="shared" si="0"/>
        <v>2.9</v>
      </c>
      <c r="AD14" s="57">
        <f t="shared" si="0"/>
        <v>3.1</v>
      </c>
      <c r="AE14" s="130">
        <f t="shared" si="0"/>
        <v>9.15</v>
      </c>
      <c r="AF14" s="130">
        <f t="shared" si="0"/>
        <v>12.57</v>
      </c>
    </row>
    <row r="15" spans="1:32" s="45" customFormat="1" ht="24" customHeight="1">
      <c r="A15" s="78" t="s">
        <v>26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</row>
    <row r="16" spans="1:32" s="45" customFormat="1" ht="43.5" customHeight="1">
      <c r="A16" s="20">
        <v>32</v>
      </c>
      <c r="B16" s="7" t="s">
        <v>119</v>
      </c>
      <c r="C16" s="49">
        <v>200</v>
      </c>
      <c r="D16" s="49">
        <v>250</v>
      </c>
      <c r="E16" s="20">
        <v>6.89</v>
      </c>
      <c r="F16" s="20">
        <v>8.61</v>
      </c>
      <c r="G16" s="20">
        <v>3.5</v>
      </c>
      <c r="H16" s="20">
        <v>4.2</v>
      </c>
      <c r="I16" s="20">
        <v>6.72</v>
      </c>
      <c r="J16" s="20">
        <v>8.4</v>
      </c>
      <c r="K16" s="20">
        <v>1.5</v>
      </c>
      <c r="L16" s="20">
        <v>1.8</v>
      </c>
      <c r="M16" s="20">
        <v>11.47</v>
      </c>
      <c r="N16" s="20">
        <v>14.34</v>
      </c>
      <c r="O16" s="20">
        <v>133.8</v>
      </c>
      <c r="P16" s="20">
        <v>167.25</v>
      </c>
      <c r="Q16" s="20">
        <v>3.8</v>
      </c>
      <c r="R16" s="20">
        <v>3.8</v>
      </c>
      <c r="S16" s="20">
        <v>17.7</v>
      </c>
      <c r="T16" s="20">
        <v>17.7</v>
      </c>
      <c r="U16" s="20">
        <v>189.9</v>
      </c>
      <c r="V16" s="20">
        <v>189.9</v>
      </c>
      <c r="W16" s="20">
        <v>1.3</v>
      </c>
      <c r="X16" s="20">
        <v>1.8</v>
      </c>
      <c r="Y16" s="20">
        <v>0.05</v>
      </c>
      <c r="Z16" s="20">
        <v>0.06</v>
      </c>
      <c r="AA16" s="20">
        <v>0.2</v>
      </c>
      <c r="AB16" s="20">
        <v>0.2</v>
      </c>
      <c r="AC16" s="20">
        <v>1.5</v>
      </c>
      <c r="AD16" s="20">
        <v>2</v>
      </c>
      <c r="AE16" s="20">
        <v>0.8</v>
      </c>
      <c r="AF16" s="20">
        <v>0.9</v>
      </c>
    </row>
    <row r="17" spans="1:32" s="45" customFormat="1" ht="37.5" customHeight="1">
      <c r="A17" s="20">
        <v>43</v>
      </c>
      <c r="B17" s="7" t="s">
        <v>72</v>
      </c>
      <c r="C17" s="20">
        <v>180</v>
      </c>
      <c r="D17" s="20">
        <v>200</v>
      </c>
      <c r="E17" s="20">
        <v>3.67</v>
      </c>
      <c r="F17" s="20">
        <v>4.08</v>
      </c>
      <c r="G17" s="20"/>
      <c r="H17" s="20"/>
      <c r="I17" s="20">
        <v>5.76</v>
      </c>
      <c r="J17" s="20">
        <v>6.4</v>
      </c>
      <c r="K17" s="20"/>
      <c r="L17" s="20"/>
      <c r="M17" s="20">
        <v>24.53</v>
      </c>
      <c r="N17" s="20">
        <v>27.26</v>
      </c>
      <c r="O17" s="20">
        <v>164.7</v>
      </c>
      <c r="P17" s="20">
        <v>183</v>
      </c>
      <c r="Q17" s="20">
        <v>36.96</v>
      </c>
      <c r="R17" s="20">
        <v>49.3</v>
      </c>
      <c r="S17" s="20">
        <v>86.55</v>
      </c>
      <c r="T17" s="20">
        <v>115.46</v>
      </c>
      <c r="U17" s="20">
        <v>27.74</v>
      </c>
      <c r="V17" s="20">
        <v>37</v>
      </c>
      <c r="W17" s="20">
        <v>1.01</v>
      </c>
      <c r="X17" s="20">
        <v>1.35</v>
      </c>
      <c r="Y17" s="20">
        <v>0.14</v>
      </c>
      <c r="Z17" s="20">
        <v>0.19</v>
      </c>
      <c r="AA17" s="20">
        <v>0.11</v>
      </c>
      <c r="AB17" s="20">
        <v>0.15</v>
      </c>
      <c r="AC17" s="20">
        <v>18.15</v>
      </c>
      <c r="AD17" s="20">
        <v>24.21</v>
      </c>
      <c r="AE17" s="20">
        <v>1.36</v>
      </c>
      <c r="AF17" s="20">
        <v>1.8</v>
      </c>
    </row>
    <row r="18" spans="1:32" s="45" customFormat="1" ht="37.5" customHeight="1">
      <c r="A18" s="20">
        <v>268</v>
      </c>
      <c r="B18" s="7" t="s">
        <v>79</v>
      </c>
      <c r="C18" s="20">
        <v>80</v>
      </c>
      <c r="D18" s="20">
        <v>100</v>
      </c>
      <c r="E18" s="20">
        <v>12.54</v>
      </c>
      <c r="F18" s="20">
        <v>15.55</v>
      </c>
      <c r="G18" s="20">
        <v>5</v>
      </c>
      <c r="H18" s="20">
        <v>7.2</v>
      </c>
      <c r="I18" s="20">
        <v>9.24</v>
      </c>
      <c r="J18" s="20">
        <v>11.55</v>
      </c>
      <c r="K18" s="20">
        <v>5.5</v>
      </c>
      <c r="L18" s="20">
        <v>6.4</v>
      </c>
      <c r="M18" s="20">
        <v>12.56</v>
      </c>
      <c r="N18" s="20">
        <v>15.7</v>
      </c>
      <c r="O18" s="20">
        <v>183</v>
      </c>
      <c r="P18" s="20">
        <v>228.75</v>
      </c>
      <c r="Q18" s="20">
        <v>33</v>
      </c>
      <c r="R18" s="20">
        <v>42</v>
      </c>
      <c r="S18" s="20">
        <v>80</v>
      </c>
      <c r="T18" s="20">
        <v>92</v>
      </c>
      <c r="U18" s="20">
        <v>18</v>
      </c>
      <c r="V18" s="20">
        <v>21</v>
      </c>
      <c r="W18" s="20">
        <v>0.7</v>
      </c>
      <c r="X18" s="20">
        <v>0.9</v>
      </c>
      <c r="Y18" s="20">
        <v>0.04</v>
      </c>
      <c r="Z18" s="20">
        <v>0.06</v>
      </c>
      <c r="AA18" s="20">
        <v>0.05</v>
      </c>
      <c r="AB18" s="20">
        <v>0.07</v>
      </c>
      <c r="AC18" s="20">
        <v>0</v>
      </c>
      <c r="AD18" s="20">
        <v>0</v>
      </c>
      <c r="AE18" s="20">
        <v>1.1</v>
      </c>
      <c r="AF18" s="20">
        <v>1.6</v>
      </c>
    </row>
    <row r="19" spans="1:33" s="45" customFormat="1" ht="42.75" customHeight="1">
      <c r="A19" s="20">
        <v>8</v>
      </c>
      <c r="B19" s="7" t="s">
        <v>134</v>
      </c>
      <c r="C19" s="20">
        <v>200</v>
      </c>
      <c r="D19" s="20">
        <v>200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20.2</v>
      </c>
      <c r="N19" s="20">
        <v>20.2</v>
      </c>
      <c r="O19" s="20">
        <v>92</v>
      </c>
      <c r="P19" s="20">
        <v>92</v>
      </c>
      <c r="Q19" s="20">
        <v>14</v>
      </c>
      <c r="R19" s="20">
        <v>14</v>
      </c>
      <c r="S19" s="20">
        <v>14</v>
      </c>
      <c r="T19" s="20">
        <v>14</v>
      </c>
      <c r="U19" s="20">
        <v>8</v>
      </c>
      <c r="V19" s="20">
        <v>8</v>
      </c>
      <c r="W19" s="20">
        <v>2.8</v>
      </c>
      <c r="X19" s="20">
        <v>2.8</v>
      </c>
      <c r="Y19" s="20">
        <v>0.022</v>
      </c>
      <c r="Z19" s="20">
        <v>0.022</v>
      </c>
      <c r="AA19" s="20">
        <v>0.022</v>
      </c>
      <c r="AB19" s="20">
        <v>0.022</v>
      </c>
      <c r="AC19" s="20">
        <v>4</v>
      </c>
      <c r="AD19" s="20">
        <v>4</v>
      </c>
      <c r="AE19" s="20">
        <v>0.2</v>
      </c>
      <c r="AF19" s="20">
        <v>0.2</v>
      </c>
      <c r="AG19" s="46"/>
    </row>
    <row r="20" spans="1:32" s="45" customFormat="1" ht="43.5" customHeight="1">
      <c r="A20" s="20" t="s">
        <v>105</v>
      </c>
      <c r="B20" s="7" t="s">
        <v>31</v>
      </c>
      <c r="C20" s="20">
        <v>150</v>
      </c>
      <c r="D20" s="20">
        <v>150</v>
      </c>
      <c r="E20" s="20">
        <v>0.6</v>
      </c>
      <c r="F20" s="20">
        <v>0.6</v>
      </c>
      <c r="G20" s="20">
        <v>0</v>
      </c>
      <c r="H20" s="20">
        <v>0</v>
      </c>
      <c r="I20" s="20">
        <v>0.6</v>
      </c>
      <c r="J20" s="20">
        <v>0.6</v>
      </c>
      <c r="K20" s="20">
        <v>0.4</v>
      </c>
      <c r="L20" s="20">
        <v>0.4</v>
      </c>
      <c r="M20" s="20">
        <v>14.7</v>
      </c>
      <c r="N20" s="20">
        <v>14.7</v>
      </c>
      <c r="O20" s="20">
        <v>70.3</v>
      </c>
      <c r="P20" s="20">
        <v>70.3</v>
      </c>
      <c r="Q20" s="20">
        <v>19</v>
      </c>
      <c r="R20" s="20">
        <v>19</v>
      </c>
      <c r="S20" s="20">
        <v>16</v>
      </c>
      <c r="T20" s="20">
        <v>16</v>
      </c>
      <c r="U20" s="20">
        <v>12</v>
      </c>
      <c r="V20" s="20">
        <v>12</v>
      </c>
      <c r="W20" s="20">
        <v>2.3</v>
      </c>
      <c r="X20" s="20">
        <v>2.3</v>
      </c>
      <c r="Y20" s="20">
        <v>0.02</v>
      </c>
      <c r="Z20" s="20">
        <v>0.02</v>
      </c>
      <c r="AA20" s="20">
        <v>0.03</v>
      </c>
      <c r="AB20" s="20">
        <v>0.03</v>
      </c>
      <c r="AC20" s="20">
        <v>5</v>
      </c>
      <c r="AD20" s="20">
        <v>5</v>
      </c>
      <c r="AE20" s="20">
        <v>0.1</v>
      </c>
      <c r="AF20" s="20"/>
    </row>
    <row r="21" spans="1:32" s="45" customFormat="1" ht="44.25" customHeight="1">
      <c r="A21" s="55" t="s">
        <v>103</v>
      </c>
      <c r="B21" s="7" t="s">
        <v>102</v>
      </c>
      <c r="C21" s="20">
        <v>40</v>
      </c>
      <c r="D21" s="20">
        <v>50</v>
      </c>
      <c r="E21" s="20">
        <v>2.24</v>
      </c>
      <c r="F21" s="20">
        <v>3.07</v>
      </c>
      <c r="G21" s="20"/>
      <c r="H21" s="20"/>
      <c r="I21" s="20">
        <v>0.8</v>
      </c>
      <c r="J21" s="20">
        <v>1.07</v>
      </c>
      <c r="K21" s="20"/>
      <c r="L21" s="20"/>
      <c r="M21" s="20">
        <v>16.7</v>
      </c>
      <c r="N21" s="20">
        <v>20.9</v>
      </c>
      <c r="O21" s="20">
        <v>85.7</v>
      </c>
      <c r="P21" s="20">
        <v>107.2</v>
      </c>
      <c r="Q21" s="20">
        <v>9.2</v>
      </c>
      <c r="R21" s="20">
        <v>13.8</v>
      </c>
      <c r="S21" s="20">
        <v>42.4</v>
      </c>
      <c r="T21" s="20">
        <v>63.6</v>
      </c>
      <c r="U21" s="20">
        <v>10</v>
      </c>
      <c r="V21" s="20">
        <v>15</v>
      </c>
      <c r="W21" s="20">
        <v>1.24</v>
      </c>
      <c r="X21" s="20">
        <v>1.86</v>
      </c>
      <c r="Y21" s="20">
        <v>0.04</v>
      </c>
      <c r="Z21" s="20">
        <v>0.07</v>
      </c>
      <c r="AA21" s="20">
        <v>0.04</v>
      </c>
      <c r="AB21" s="20">
        <v>0.05</v>
      </c>
      <c r="AC21" s="20">
        <v>0</v>
      </c>
      <c r="AD21" s="20">
        <v>0</v>
      </c>
      <c r="AE21" s="20">
        <v>1.2</v>
      </c>
      <c r="AF21" s="20">
        <v>1.82</v>
      </c>
    </row>
    <row r="22" spans="1:32" s="45" customFormat="1" ht="27" customHeight="1">
      <c r="A22" s="20"/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45" customFormat="1" ht="36.75" customHeight="1">
      <c r="A23" s="20"/>
      <c r="B23" s="52" t="s">
        <v>39</v>
      </c>
      <c r="C23" s="20"/>
      <c r="D23" s="20"/>
      <c r="E23" s="57">
        <f aca="true" t="shared" si="1" ref="E23:AF23">E16+E17+E18+E19+E20+E21+E22</f>
        <v>25.939999999999998</v>
      </c>
      <c r="F23" s="57">
        <f t="shared" si="1"/>
        <v>31.910000000000004</v>
      </c>
      <c r="G23" s="57">
        <f t="shared" si="1"/>
        <v>8.5</v>
      </c>
      <c r="H23" s="57">
        <f t="shared" si="1"/>
        <v>11.4</v>
      </c>
      <c r="I23" s="57">
        <f t="shared" si="1"/>
        <v>23.12</v>
      </c>
      <c r="J23" s="57">
        <f t="shared" si="1"/>
        <v>28.020000000000003</v>
      </c>
      <c r="K23" s="57">
        <f t="shared" si="1"/>
        <v>7.4</v>
      </c>
      <c r="L23" s="57">
        <f t="shared" si="1"/>
        <v>8.600000000000001</v>
      </c>
      <c r="M23" s="57">
        <f t="shared" si="1"/>
        <v>100.16000000000001</v>
      </c>
      <c r="N23" s="57">
        <f t="shared" si="1"/>
        <v>113.1</v>
      </c>
      <c r="O23" s="57">
        <f t="shared" si="1"/>
        <v>729.5</v>
      </c>
      <c r="P23" s="57">
        <f t="shared" si="1"/>
        <v>848.5</v>
      </c>
      <c r="Q23" s="57">
        <f t="shared" si="1"/>
        <v>115.96</v>
      </c>
      <c r="R23" s="57">
        <f t="shared" si="1"/>
        <v>141.9</v>
      </c>
      <c r="S23" s="57">
        <f t="shared" si="1"/>
        <v>256.65</v>
      </c>
      <c r="T23" s="57">
        <f t="shared" si="1"/>
        <v>318.76</v>
      </c>
      <c r="U23" s="57">
        <f t="shared" si="1"/>
        <v>265.64</v>
      </c>
      <c r="V23" s="57">
        <f t="shared" si="1"/>
        <v>282.9</v>
      </c>
      <c r="W23" s="57">
        <f t="shared" si="1"/>
        <v>9.35</v>
      </c>
      <c r="X23" s="57">
        <f t="shared" si="1"/>
        <v>11.01</v>
      </c>
      <c r="Y23" s="57">
        <f t="shared" si="1"/>
        <v>0.312</v>
      </c>
      <c r="Z23" s="57">
        <f t="shared" si="1"/>
        <v>0.42200000000000004</v>
      </c>
      <c r="AA23" s="57">
        <f t="shared" si="1"/>
        <v>0.452</v>
      </c>
      <c r="AB23" s="57">
        <f t="shared" si="1"/>
        <v>0.522</v>
      </c>
      <c r="AC23" s="57">
        <f t="shared" si="1"/>
        <v>28.65</v>
      </c>
      <c r="AD23" s="57">
        <f t="shared" si="1"/>
        <v>35.21</v>
      </c>
      <c r="AE23" s="57">
        <f t="shared" si="1"/>
        <v>4.760000000000001</v>
      </c>
      <c r="AF23" s="57">
        <f t="shared" si="1"/>
        <v>6.320000000000001</v>
      </c>
    </row>
    <row r="24" spans="1:32" s="45" customFormat="1" ht="23.25" customHeight="1">
      <c r="A24" s="20"/>
      <c r="B24" s="52" t="s">
        <v>32</v>
      </c>
      <c r="C24" s="20"/>
      <c r="D24" s="20"/>
      <c r="E24" s="57">
        <f aca="true" t="shared" si="2" ref="E24:AF24">E14+E23</f>
        <v>56.46</v>
      </c>
      <c r="F24" s="57">
        <f t="shared" si="2"/>
        <v>67.34</v>
      </c>
      <c r="G24" s="57">
        <f t="shared" si="2"/>
        <v>41</v>
      </c>
      <c r="H24" s="57">
        <f t="shared" si="2"/>
        <v>62.49999999999999</v>
      </c>
      <c r="I24" s="57">
        <f t="shared" si="2"/>
        <v>47.89</v>
      </c>
      <c r="J24" s="57">
        <f t="shared" si="2"/>
        <v>58.53</v>
      </c>
      <c r="K24" s="57">
        <f t="shared" si="2"/>
        <v>38.3</v>
      </c>
      <c r="L24" s="57">
        <f t="shared" si="2"/>
        <v>55.4</v>
      </c>
      <c r="M24" s="57">
        <f t="shared" si="2"/>
        <v>209.42000000000002</v>
      </c>
      <c r="N24" s="57">
        <f t="shared" si="2"/>
        <v>240.14</v>
      </c>
      <c r="O24" s="57">
        <f t="shared" si="2"/>
        <v>1441.6</v>
      </c>
      <c r="P24" s="57">
        <f t="shared" si="2"/>
        <v>1713.21</v>
      </c>
      <c r="Q24" s="57">
        <f t="shared" si="2"/>
        <v>472.46</v>
      </c>
      <c r="R24" s="57">
        <f t="shared" si="2"/>
        <v>644.2</v>
      </c>
      <c r="S24" s="57">
        <f t="shared" si="2"/>
        <v>545.3499999999999</v>
      </c>
      <c r="T24" s="57">
        <f t="shared" si="2"/>
        <v>715.76</v>
      </c>
      <c r="U24" s="57">
        <f t="shared" si="2"/>
        <v>444.16999999999996</v>
      </c>
      <c r="V24" s="57">
        <f t="shared" si="2"/>
        <v>482.46</v>
      </c>
      <c r="W24" s="57">
        <f t="shared" si="2"/>
        <v>13.25</v>
      </c>
      <c r="X24" s="57">
        <f t="shared" si="2"/>
        <v>17.240000000000002</v>
      </c>
      <c r="Y24" s="57">
        <f t="shared" si="2"/>
        <v>0.9020000000000001</v>
      </c>
      <c r="Z24" s="57">
        <f t="shared" si="2"/>
        <v>1.032</v>
      </c>
      <c r="AA24" s="57">
        <f t="shared" si="2"/>
        <v>0.952</v>
      </c>
      <c r="AB24" s="57">
        <f t="shared" si="2"/>
        <v>1.362</v>
      </c>
      <c r="AC24" s="57">
        <f t="shared" si="2"/>
        <v>31.549999999999997</v>
      </c>
      <c r="AD24" s="57">
        <f t="shared" si="2"/>
        <v>38.31</v>
      </c>
      <c r="AE24" s="57">
        <f t="shared" si="2"/>
        <v>13.91</v>
      </c>
      <c r="AF24" s="57">
        <f t="shared" si="2"/>
        <v>18.89</v>
      </c>
    </row>
    <row r="25" spans="1:32" ht="18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sheetProtection selectLockedCells="1" selectUnlockedCells="1"/>
  <mergeCells count="29">
    <mergeCell ref="A1:AF1"/>
    <mergeCell ref="A2:AF2"/>
    <mergeCell ref="A3:A6"/>
    <mergeCell ref="B3:B6"/>
    <mergeCell ref="C3:D3"/>
    <mergeCell ref="E3:N3"/>
    <mergeCell ref="O3:P3"/>
    <mergeCell ref="Q3:X3"/>
    <mergeCell ref="AE4:AF5"/>
    <mergeCell ref="Y3:AF3"/>
    <mergeCell ref="C4:C6"/>
    <mergeCell ref="D4:D6"/>
    <mergeCell ref="E4:H4"/>
    <mergeCell ref="I4:L4"/>
    <mergeCell ref="M4:N5"/>
    <mergeCell ref="O4:O6"/>
    <mergeCell ref="P4:P6"/>
    <mergeCell ref="Q4:R5"/>
    <mergeCell ref="E5:F5"/>
    <mergeCell ref="G5:H5"/>
    <mergeCell ref="I5:J5"/>
    <mergeCell ref="K5:L5"/>
    <mergeCell ref="A15:AF15"/>
    <mergeCell ref="U4:V5"/>
    <mergeCell ref="W4:X5"/>
    <mergeCell ref="Y4:Z5"/>
    <mergeCell ref="AA4:AB5"/>
    <mergeCell ref="AC4:AD5"/>
    <mergeCell ref="S4:T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6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H18" sqref="AH18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30" customHeight="1">
      <c r="A1" s="81" t="s">
        <v>141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7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4.25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40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17.25" customHeight="1">
      <c r="A4" s="77"/>
      <c r="B4" s="77"/>
      <c r="C4" s="77" t="s">
        <v>68</v>
      </c>
      <c r="D4" s="77" t="s">
        <v>69</v>
      </c>
      <c r="E4" s="76" t="s">
        <v>8</v>
      </c>
      <c r="F4" s="76"/>
      <c r="G4" s="76"/>
      <c r="H4" s="76"/>
      <c r="I4" s="76" t="s">
        <v>9</v>
      </c>
      <c r="J4" s="76"/>
      <c r="K4" s="76"/>
      <c r="L4" s="76"/>
      <c r="M4" s="77" t="s">
        <v>10</v>
      </c>
      <c r="N4" s="77"/>
      <c r="O4" s="77"/>
      <c r="P4" s="77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33" customHeight="1">
      <c r="A5" s="77"/>
      <c r="B5" s="77"/>
      <c r="C5" s="77"/>
      <c r="D5" s="77"/>
      <c r="E5" s="76" t="s">
        <v>19</v>
      </c>
      <c r="F5" s="76"/>
      <c r="G5" s="77" t="s">
        <v>20</v>
      </c>
      <c r="H5" s="77"/>
      <c r="I5" s="76" t="s">
        <v>19</v>
      </c>
      <c r="J5" s="76"/>
      <c r="K5" s="77" t="s">
        <v>21</v>
      </c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46.5" customHeight="1">
      <c r="A6" s="77"/>
      <c r="B6" s="77"/>
      <c r="C6" s="77"/>
      <c r="D6" s="77"/>
      <c r="E6" s="49" t="s">
        <v>66</v>
      </c>
      <c r="F6" s="49" t="s">
        <v>67</v>
      </c>
      <c r="G6" s="49" t="s">
        <v>22</v>
      </c>
      <c r="H6" s="49" t="s">
        <v>23</v>
      </c>
      <c r="I6" s="49" t="s">
        <v>66</v>
      </c>
      <c r="J6" s="49" t="s">
        <v>67</v>
      </c>
      <c r="K6" s="49" t="s">
        <v>22</v>
      </c>
      <c r="L6" s="49" t="s">
        <v>23</v>
      </c>
      <c r="M6" s="49" t="s">
        <v>66</v>
      </c>
      <c r="N6" s="49" t="s">
        <v>67</v>
      </c>
      <c r="O6" s="49" t="s">
        <v>66</v>
      </c>
      <c r="P6" s="49" t="s">
        <v>67</v>
      </c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67</v>
      </c>
    </row>
    <row r="7" spans="1:32" ht="22.5" customHeight="1">
      <c r="A7" s="55" t="s">
        <v>103</v>
      </c>
      <c r="B7" s="7" t="s">
        <v>102</v>
      </c>
      <c r="C7" s="20">
        <v>20</v>
      </c>
      <c r="D7" s="20">
        <v>50</v>
      </c>
      <c r="E7" s="20">
        <v>1.2</v>
      </c>
      <c r="F7" s="20">
        <v>3.07</v>
      </c>
      <c r="G7" s="20"/>
      <c r="H7" s="20"/>
      <c r="I7" s="20">
        <v>0.4</v>
      </c>
      <c r="J7" s="20">
        <v>1.07</v>
      </c>
      <c r="K7" s="20"/>
      <c r="L7" s="20"/>
      <c r="M7" s="20">
        <v>8.35</v>
      </c>
      <c r="N7" s="20">
        <v>20.9</v>
      </c>
      <c r="O7" s="20">
        <v>42.85</v>
      </c>
      <c r="P7" s="20">
        <v>107.2</v>
      </c>
      <c r="Q7" s="20">
        <v>9.2</v>
      </c>
      <c r="R7" s="20">
        <v>13.8</v>
      </c>
      <c r="S7" s="20">
        <v>42.4</v>
      </c>
      <c r="T7" s="20">
        <v>63.6</v>
      </c>
      <c r="U7" s="20">
        <v>10</v>
      </c>
      <c r="V7" s="20">
        <v>15</v>
      </c>
      <c r="W7" s="20">
        <v>1.24</v>
      </c>
      <c r="X7" s="20">
        <v>1.86</v>
      </c>
      <c r="Y7" s="20">
        <v>0.04</v>
      </c>
      <c r="Z7" s="20">
        <v>0.07</v>
      </c>
      <c r="AA7" s="20" t="s">
        <v>53</v>
      </c>
      <c r="AB7" s="20">
        <v>0.05</v>
      </c>
      <c r="AC7" s="20">
        <v>0</v>
      </c>
      <c r="AD7" s="20">
        <v>0</v>
      </c>
      <c r="AE7" s="20">
        <v>1.2</v>
      </c>
      <c r="AF7" s="20">
        <v>1.82</v>
      </c>
    </row>
    <row r="8" spans="1:32" ht="38.25" customHeight="1">
      <c r="A8" s="20">
        <v>19</v>
      </c>
      <c r="B8" s="7" t="s">
        <v>81</v>
      </c>
      <c r="C8" s="49">
        <v>150</v>
      </c>
      <c r="D8" s="49">
        <v>200</v>
      </c>
      <c r="E8" s="20">
        <v>2.38</v>
      </c>
      <c r="F8" s="20">
        <v>4.76</v>
      </c>
      <c r="G8" s="20">
        <v>2.5</v>
      </c>
      <c r="H8" s="20">
        <v>3.7</v>
      </c>
      <c r="I8" s="20">
        <v>5.26</v>
      </c>
      <c r="J8" s="20">
        <v>7.85</v>
      </c>
      <c r="K8" s="20">
        <v>2.5</v>
      </c>
      <c r="L8" s="20">
        <v>3.7</v>
      </c>
      <c r="M8" s="20">
        <v>1.24</v>
      </c>
      <c r="N8" s="20">
        <v>2.35</v>
      </c>
      <c r="O8" s="20">
        <v>162.3</v>
      </c>
      <c r="P8" s="20">
        <v>224.6</v>
      </c>
      <c r="Q8" s="20">
        <v>38</v>
      </c>
      <c r="R8" s="20">
        <v>40.6</v>
      </c>
      <c r="S8" s="20">
        <v>170</v>
      </c>
      <c r="T8" s="20">
        <v>220.2</v>
      </c>
      <c r="U8" s="20">
        <v>25</v>
      </c>
      <c r="V8" s="20">
        <v>39</v>
      </c>
      <c r="W8" s="20">
        <v>1.3</v>
      </c>
      <c r="X8" s="20">
        <v>1.36</v>
      </c>
      <c r="Y8" s="20">
        <v>0.1</v>
      </c>
      <c r="Z8" s="20">
        <v>0.2</v>
      </c>
      <c r="AA8" s="20">
        <v>0.05</v>
      </c>
      <c r="AB8" s="20">
        <v>0.07</v>
      </c>
      <c r="AC8" s="20">
        <v>0</v>
      </c>
      <c r="AD8" s="20">
        <v>0</v>
      </c>
      <c r="AE8" s="20">
        <v>0.005</v>
      </c>
      <c r="AF8" s="20">
        <v>0.005</v>
      </c>
    </row>
    <row r="9" spans="1:32" ht="35.25" customHeight="1">
      <c r="A9" s="20">
        <v>92</v>
      </c>
      <c r="B9" s="7" t="s">
        <v>88</v>
      </c>
      <c r="C9" s="20">
        <v>80</v>
      </c>
      <c r="D9" s="20">
        <v>100</v>
      </c>
      <c r="E9" s="20">
        <v>15.54</v>
      </c>
      <c r="F9" s="20">
        <v>19.43</v>
      </c>
      <c r="G9" s="20">
        <v>0</v>
      </c>
      <c r="H9" s="20">
        <v>0</v>
      </c>
      <c r="I9" s="20">
        <v>0.95</v>
      </c>
      <c r="J9" s="20">
        <v>1.19</v>
      </c>
      <c r="K9" s="20">
        <v>0</v>
      </c>
      <c r="L9" s="20">
        <v>0</v>
      </c>
      <c r="M9" s="20">
        <v>0.25</v>
      </c>
      <c r="N9" s="20">
        <v>0.31</v>
      </c>
      <c r="O9" s="20">
        <v>72</v>
      </c>
      <c r="P9" s="20">
        <v>90</v>
      </c>
      <c r="Q9" s="20">
        <v>7.2</v>
      </c>
      <c r="R9" s="20">
        <v>7.2</v>
      </c>
      <c r="S9" s="20">
        <v>44.5</v>
      </c>
      <c r="T9" s="20">
        <v>44.5</v>
      </c>
      <c r="U9" s="20">
        <v>5.5</v>
      </c>
      <c r="V9" s="20">
        <v>5.5</v>
      </c>
      <c r="W9" s="20">
        <v>0.8</v>
      </c>
      <c r="X9" s="20">
        <v>1.11</v>
      </c>
      <c r="Y9" s="20">
        <v>1.05</v>
      </c>
      <c r="Z9" s="20">
        <v>0.03</v>
      </c>
      <c r="AA9" s="20">
        <v>0.07</v>
      </c>
      <c r="AB9" s="20">
        <v>0.03</v>
      </c>
      <c r="AC9" s="20">
        <v>0.06</v>
      </c>
      <c r="AD9" s="20">
        <v>0</v>
      </c>
      <c r="AE9" s="20">
        <v>0.003</v>
      </c>
      <c r="AF9" s="20">
        <v>0</v>
      </c>
    </row>
    <row r="10" spans="1:32" ht="36.75" customHeight="1">
      <c r="A10" s="20" t="s">
        <v>104</v>
      </c>
      <c r="B10" s="7" t="s">
        <v>101</v>
      </c>
      <c r="C10" s="20">
        <v>20</v>
      </c>
      <c r="D10" s="20">
        <v>20</v>
      </c>
      <c r="E10" s="20">
        <v>1.3</v>
      </c>
      <c r="F10" s="20">
        <v>1.3</v>
      </c>
      <c r="G10" s="20"/>
      <c r="H10" s="20"/>
      <c r="I10" s="20">
        <v>0.24</v>
      </c>
      <c r="J10" s="20">
        <v>0.24</v>
      </c>
      <c r="K10" s="20"/>
      <c r="L10" s="20"/>
      <c r="M10" s="20">
        <v>0.53</v>
      </c>
      <c r="N10" s="20">
        <v>0.53</v>
      </c>
      <c r="O10" s="20">
        <v>36.2</v>
      </c>
      <c r="P10" s="20">
        <v>36.2</v>
      </c>
      <c r="Q10" s="20">
        <v>14</v>
      </c>
      <c r="R10" s="20">
        <v>21</v>
      </c>
      <c r="S10" s="20">
        <v>10</v>
      </c>
      <c r="T10" s="20">
        <v>12</v>
      </c>
      <c r="U10" s="20">
        <v>0.31</v>
      </c>
      <c r="V10" s="20">
        <v>0.63</v>
      </c>
      <c r="W10" s="20">
        <v>0.08</v>
      </c>
      <c r="X10" s="20">
        <v>1.12</v>
      </c>
      <c r="Y10" s="20">
        <v>0.02</v>
      </c>
      <c r="Z10" s="20">
        <v>0.04</v>
      </c>
      <c r="AA10" s="20">
        <v>0.07</v>
      </c>
      <c r="AB10" s="20">
        <v>0.1</v>
      </c>
      <c r="AC10" s="20">
        <v>0</v>
      </c>
      <c r="AD10" s="20">
        <v>0</v>
      </c>
      <c r="AE10" s="20">
        <v>67.2</v>
      </c>
      <c r="AF10" s="20">
        <v>75.4</v>
      </c>
    </row>
    <row r="11" spans="1:32" ht="0.75" customHeight="1">
      <c r="A11" s="55" t="s">
        <v>103</v>
      </c>
      <c r="B11" s="7" t="s">
        <v>102</v>
      </c>
      <c r="C11" s="20">
        <v>40</v>
      </c>
      <c r="D11" s="20">
        <v>50</v>
      </c>
      <c r="E11" s="20">
        <v>2.24</v>
      </c>
      <c r="F11" s="20">
        <v>3.07</v>
      </c>
      <c r="G11" s="20"/>
      <c r="H11" s="20"/>
      <c r="I11" s="20">
        <v>0.8</v>
      </c>
      <c r="J11" s="20">
        <v>1.07</v>
      </c>
      <c r="K11" s="20"/>
      <c r="L11" s="20"/>
      <c r="M11" s="20">
        <v>16.7</v>
      </c>
      <c r="N11" s="20">
        <v>20.9</v>
      </c>
      <c r="O11" s="20">
        <v>85.7</v>
      </c>
      <c r="P11" s="20">
        <v>107.2</v>
      </c>
      <c r="Q11" s="20">
        <v>9.2</v>
      </c>
      <c r="R11" s="20">
        <v>13.8</v>
      </c>
      <c r="S11" s="20">
        <v>42.4</v>
      </c>
      <c r="T11" s="20">
        <v>63.6</v>
      </c>
      <c r="U11" s="20">
        <v>10</v>
      </c>
      <c r="V11" s="20">
        <v>15</v>
      </c>
      <c r="W11" s="20">
        <v>1.24</v>
      </c>
      <c r="X11" s="20">
        <v>1.86</v>
      </c>
      <c r="Y11" s="20">
        <v>0.04</v>
      </c>
      <c r="Z11" s="20">
        <v>0.07</v>
      </c>
      <c r="AA11" s="20" t="s">
        <v>53</v>
      </c>
      <c r="AB11" s="20">
        <v>0.05</v>
      </c>
      <c r="AC11" s="20">
        <v>0</v>
      </c>
      <c r="AD11" s="20">
        <v>0</v>
      </c>
      <c r="AE11" s="20">
        <v>1.2</v>
      </c>
      <c r="AF11" s="20">
        <v>1.82</v>
      </c>
    </row>
    <row r="12" spans="1:32" ht="21" customHeight="1">
      <c r="A12" s="55">
        <v>371</v>
      </c>
      <c r="B12" s="48" t="s">
        <v>41</v>
      </c>
      <c r="C12" s="20">
        <v>50</v>
      </c>
      <c r="D12" s="20">
        <v>60</v>
      </c>
      <c r="E12" s="20">
        <v>1.9</v>
      </c>
      <c r="F12" s="20">
        <v>2.3</v>
      </c>
      <c r="G12" s="20">
        <v>1.9</v>
      </c>
      <c r="H12" s="20">
        <v>2.3</v>
      </c>
      <c r="I12" s="20">
        <v>5.2</v>
      </c>
      <c r="J12" s="20">
        <v>6.4</v>
      </c>
      <c r="K12" s="20">
        <v>5.2</v>
      </c>
      <c r="L12" s="20">
        <v>6.4</v>
      </c>
      <c r="M12" s="20">
        <v>5.7</v>
      </c>
      <c r="N12" s="20">
        <v>7.2</v>
      </c>
      <c r="O12" s="20">
        <v>78</v>
      </c>
      <c r="P12" s="20">
        <v>92</v>
      </c>
      <c r="Q12" s="20">
        <v>68</v>
      </c>
      <c r="R12" s="20">
        <v>73</v>
      </c>
      <c r="S12" s="20">
        <v>46</v>
      </c>
      <c r="T12" s="20">
        <v>58</v>
      </c>
      <c r="U12" s="20">
        <v>6</v>
      </c>
      <c r="V12" s="20">
        <v>9</v>
      </c>
      <c r="W12" s="20">
        <v>0.2</v>
      </c>
      <c r="X12" s="20">
        <v>0.4</v>
      </c>
      <c r="Y12" s="20">
        <v>0.03</v>
      </c>
      <c r="Z12" s="20">
        <v>0.05</v>
      </c>
      <c r="AA12" s="20">
        <v>0.04</v>
      </c>
      <c r="AB12" s="20">
        <v>0.05</v>
      </c>
      <c r="AC12" s="20">
        <v>0</v>
      </c>
      <c r="AD12" s="20">
        <v>0</v>
      </c>
      <c r="AE12" s="20">
        <v>0.2</v>
      </c>
      <c r="AF12" s="20">
        <v>0.4</v>
      </c>
    </row>
    <row r="13" spans="1:32" s="45" customFormat="1" ht="24.75" customHeight="1">
      <c r="A13" s="20">
        <v>45</v>
      </c>
      <c r="B13" s="9" t="s">
        <v>24</v>
      </c>
      <c r="C13" s="49" t="s">
        <v>54</v>
      </c>
      <c r="D13" s="49" t="s">
        <v>55</v>
      </c>
      <c r="E13" s="49">
        <v>0.13</v>
      </c>
      <c r="F13" s="20">
        <v>0.13</v>
      </c>
      <c r="G13" s="20">
        <v>0</v>
      </c>
      <c r="H13" s="20">
        <v>0</v>
      </c>
      <c r="I13" s="20">
        <v>0.02</v>
      </c>
      <c r="J13" s="20">
        <v>0.02</v>
      </c>
      <c r="K13" s="20">
        <v>0.02</v>
      </c>
      <c r="L13" s="20">
        <v>0.02</v>
      </c>
      <c r="M13" s="20">
        <v>15.2</v>
      </c>
      <c r="N13" s="20">
        <v>15.2</v>
      </c>
      <c r="O13" s="20">
        <v>62</v>
      </c>
      <c r="P13" s="20">
        <v>62</v>
      </c>
      <c r="Q13" s="20">
        <v>14.2</v>
      </c>
      <c r="R13" s="20">
        <v>14.2</v>
      </c>
      <c r="S13" s="20">
        <v>4.4</v>
      </c>
      <c r="T13" s="20">
        <v>4.4</v>
      </c>
      <c r="U13" s="20">
        <v>2.4</v>
      </c>
      <c r="V13" s="20">
        <v>2.4</v>
      </c>
      <c r="W13" s="20">
        <v>0.36</v>
      </c>
      <c r="X13" s="20">
        <v>0.36</v>
      </c>
      <c r="Y13" s="128">
        <v>0</v>
      </c>
      <c r="Z13" s="128">
        <v>0</v>
      </c>
      <c r="AA13" s="128">
        <v>0</v>
      </c>
      <c r="AB13" s="128">
        <v>0</v>
      </c>
      <c r="AC13" s="129">
        <v>2.83</v>
      </c>
      <c r="AD13" s="129">
        <v>2.83</v>
      </c>
      <c r="AE13" s="20">
        <v>0.03</v>
      </c>
      <c r="AF13" s="20">
        <v>0.03</v>
      </c>
    </row>
    <row r="14" spans="1:32" ht="39.75" customHeight="1">
      <c r="A14" s="49"/>
      <c r="B14" s="52" t="s">
        <v>38</v>
      </c>
      <c r="C14" s="57"/>
      <c r="D14" s="57"/>
      <c r="E14" s="57">
        <f aca="true" t="shared" si="0" ref="E14:AF14">SUM(E7:E13)</f>
        <v>24.689999999999994</v>
      </c>
      <c r="F14" s="57">
        <f t="shared" si="0"/>
        <v>34.06</v>
      </c>
      <c r="G14" s="57">
        <f t="shared" si="0"/>
        <v>4.4</v>
      </c>
      <c r="H14" s="57">
        <f t="shared" si="0"/>
        <v>6</v>
      </c>
      <c r="I14" s="130">
        <f t="shared" si="0"/>
        <v>12.870000000000001</v>
      </c>
      <c r="J14" s="130">
        <f t="shared" si="0"/>
        <v>17.84</v>
      </c>
      <c r="K14" s="57">
        <f t="shared" si="0"/>
        <v>7.72</v>
      </c>
      <c r="L14" s="57">
        <f t="shared" si="0"/>
        <v>10.120000000000001</v>
      </c>
      <c r="M14" s="57">
        <f t="shared" si="0"/>
        <v>47.97</v>
      </c>
      <c r="N14" s="57">
        <f t="shared" si="0"/>
        <v>67.39</v>
      </c>
      <c r="O14" s="57">
        <f t="shared" si="0"/>
        <v>539.05</v>
      </c>
      <c r="P14" s="57">
        <f t="shared" si="0"/>
        <v>719.2</v>
      </c>
      <c r="Q14" s="57">
        <f t="shared" si="0"/>
        <v>159.8</v>
      </c>
      <c r="R14" s="57">
        <f t="shared" si="0"/>
        <v>183.6</v>
      </c>
      <c r="S14" s="57">
        <f t="shared" si="0"/>
        <v>359.69999999999993</v>
      </c>
      <c r="T14" s="57">
        <f t="shared" si="0"/>
        <v>466.3</v>
      </c>
      <c r="U14" s="57">
        <f t="shared" si="0"/>
        <v>59.21</v>
      </c>
      <c r="V14" s="57">
        <f t="shared" si="0"/>
        <v>86.53</v>
      </c>
      <c r="W14" s="57">
        <f t="shared" si="0"/>
        <v>5.220000000000001</v>
      </c>
      <c r="X14" s="57">
        <f t="shared" si="0"/>
        <v>8.07</v>
      </c>
      <c r="Y14" s="57">
        <f t="shared" si="0"/>
        <v>1.28</v>
      </c>
      <c r="Z14" s="57">
        <f t="shared" si="0"/>
        <v>0.46</v>
      </c>
      <c r="AA14" s="57">
        <f t="shared" si="0"/>
        <v>0.23</v>
      </c>
      <c r="AB14" s="57">
        <f t="shared" si="0"/>
        <v>0.35</v>
      </c>
      <c r="AC14" s="57">
        <f t="shared" si="0"/>
        <v>2.89</v>
      </c>
      <c r="AD14" s="57">
        <f t="shared" si="0"/>
        <v>2.83</v>
      </c>
      <c r="AE14" s="57">
        <f t="shared" si="0"/>
        <v>69.83800000000001</v>
      </c>
      <c r="AF14" s="57">
        <f t="shared" si="0"/>
        <v>79.47500000000001</v>
      </c>
    </row>
    <row r="15" spans="1:32" ht="26.25" customHeight="1">
      <c r="A15" s="138" t="s">
        <v>26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</row>
    <row r="16" spans="1:32" ht="39.75" customHeight="1">
      <c r="A16" s="49"/>
      <c r="B16" s="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38.25" customHeight="1">
      <c r="A17" s="20" t="s">
        <v>92</v>
      </c>
      <c r="B17" s="7" t="s">
        <v>91</v>
      </c>
      <c r="C17" s="20" t="s">
        <v>89</v>
      </c>
      <c r="D17" s="20" t="s">
        <v>90</v>
      </c>
      <c r="E17" s="20">
        <v>5.83</v>
      </c>
      <c r="F17" s="20">
        <v>7.29</v>
      </c>
      <c r="G17" s="20">
        <v>2.5</v>
      </c>
      <c r="H17" s="20">
        <v>2.5</v>
      </c>
      <c r="I17" s="129">
        <v>4.56</v>
      </c>
      <c r="J17" s="129">
        <v>5.7</v>
      </c>
      <c r="K17" s="20">
        <v>1.9</v>
      </c>
      <c r="L17" s="20">
        <v>1.9</v>
      </c>
      <c r="M17" s="20">
        <v>13.59</v>
      </c>
      <c r="N17" s="20">
        <v>16.99</v>
      </c>
      <c r="O17" s="20">
        <v>178.5</v>
      </c>
      <c r="P17" s="20">
        <v>196.3</v>
      </c>
      <c r="Q17" s="20">
        <v>149.8</v>
      </c>
      <c r="R17" s="20">
        <v>149.8</v>
      </c>
      <c r="S17" s="20">
        <v>85.78</v>
      </c>
      <c r="T17" s="20">
        <v>85.78</v>
      </c>
      <c r="U17" s="20">
        <v>13</v>
      </c>
      <c r="V17" s="20">
        <v>13</v>
      </c>
      <c r="W17" s="20">
        <v>1.27</v>
      </c>
      <c r="X17" s="20">
        <v>1.27</v>
      </c>
      <c r="Y17" s="20">
        <v>0.02</v>
      </c>
      <c r="Z17" s="20">
        <v>0.02</v>
      </c>
      <c r="AA17" s="20">
        <v>0.05</v>
      </c>
      <c r="AB17" s="20">
        <v>0.05</v>
      </c>
      <c r="AC17" s="20">
        <v>0.3</v>
      </c>
      <c r="AD17" s="20">
        <v>0.3</v>
      </c>
      <c r="AE17" s="20">
        <v>0.03</v>
      </c>
      <c r="AF17" s="20">
        <v>0.03</v>
      </c>
    </row>
    <row r="18" spans="1:32" ht="38.25" customHeight="1">
      <c r="A18" s="20">
        <v>11</v>
      </c>
      <c r="B18" s="7" t="s">
        <v>138</v>
      </c>
      <c r="C18" s="20">
        <v>80</v>
      </c>
      <c r="D18" s="20">
        <v>100</v>
      </c>
      <c r="E18" s="20">
        <v>8.8</v>
      </c>
      <c r="F18" s="20">
        <v>10.42</v>
      </c>
      <c r="G18" s="20"/>
      <c r="H18" s="20"/>
      <c r="I18" s="20">
        <v>13.06</v>
      </c>
      <c r="J18" s="20">
        <v>15.23</v>
      </c>
      <c r="K18" s="20"/>
      <c r="L18" s="20"/>
      <c r="M18" s="20">
        <v>9.66</v>
      </c>
      <c r="N18" s="20">
        <v>12.08</v>
      </c>
      <c r="O18" s="20">
        <v>191.33</v>
      </c>
      <c r="P18" s="20">
        <v>201.6</v>
      </c>
      <c r="Q18" s="20">
        <v>12.6</v>
      </c>
      <c r="R18" s="20">
        <v>13.4</v>
      </c>
      <c r="S18" s="20">
        <v>0.41</v>
      </c>
      <c r="T18" s="20">
        <v>0.62</v>
      </c>
      <c r="U18" s="20">
        <v>15.03</v>
      </c>
      <c r="V18" s="20">
        <v>17.02</v>
      </c>
      <c r="W18" s="20">
        <v>0.004</v>
      </c>
      <c r="X18" s="20">
        <v>0.006</v>
      </c>
      <c r="Y18" s="20">
        <v>0.02</v>
      </c>
      <c r="Z18" s="20">
        <v>0.07</v>
      </c>
      <c r="AA18" s="20">
        <v>0.005</v>
      </c>
      <c r="AB18" s="20">
        <v>0.008</v>
      </c>
      <c r="AC18" s="20">
        <v>0.36</v>
      </c>
      <c r="AD18" s="20">
        <v>0.45</v>
      </c>
      <c r="AE18" s="20">
        <v>1.53</v>
      </c>
      <c r="AF18" s="20">
        <v>1.78</v>
      </c>
    </row>
    <row r="19" spans="1:32" ht="43.5" customHeight="1">
      <c r="A19" s="55">
        <v>230</v>
      </c>
      <c r="B19" s="7" t="s">
        <v>139</v>
      </c>
      <c r="C19" s="20">
        <v>180</v>
      </c>
      <c r="D19" s="20">
        <v>200</v>
      </c>
      <c r="E19" s="20">
        <v>3.3</v>
      </c>
      <c r="F19" s="20">
        <v>3.7</v>
      </c>
      <c r="G19" s="20"/>
      <c r="H19" s="20"/>
      <c r="I19" s="20">
        <v>7.77</v>
      </c>
      <c r="J19" s="20">
        <v>8.64</v>
      </c>
      <c r="K19" s="20"/>
      <c r="L19" s="20"/>
      <c r="M19" s="20">
        <v>41.42</v>
      </c>
      <c r="N19" s="20">
        <v>46.03</v>
      </c>
      <c r="O19" s="20">
        <v>256.23</v>
      </c>
      <c r="P19" s="20">
        <v>284.7</v>
      </c>
      <c r="Q19" s="20">
        <v>26.35</v>
      </c>
      <c r="R19" s="20">
        <v>29.28</v>
      </c>
      <c r="S19" s="20">
        <v>18.62</v>
      </c>
      <c r="T19" s="20">
        <v>19.9</v>
      </c>
      <c r="U19" s="20">
        <v>52.79</v>
      </c>
      <c r="V19" s="20">
        <v>58.65</v>
      </c>
      <c r="W19" s="20">
        <v>2.08</v>
      </c>
      <c r="X19" s="20">
        <v>2.31</v>
      </c>
      <c r="Y19" s="20">
        <v>0.28</v>
      </c>
      <c r="Z19" s="20">
        <v>0.31</v>
      </c>
      <c r="AA19" s="20">
        <v>0.018</v>
      </c>
      <c r="AB19" s="20">
        <v>0.021</v>
      </c>
      <c r="AC19" s="20">
        <v>37.8</v>
      </c>
      <c r="AD19" s="20">
        <v>42</v>
      </c>
      <c r="AE19" s="20">
        <v>1.85</v>
      </c>
      <c r="AF19" s="20">
        <v>2.71</v>
      </c>
    </row>
    <row r="20" spans="1:32" ht="33.75" customHeight="1">
      <c r="A20" s="55" t="s">
        <v>103</v>
      </c>
      <c r="B20" s="7" t="s">
        <v>102</v>
      </c>
      <c r="C20" s="20">
        <v>40</v>
      </c>
      <c r="D20" s="20">
        <v>50</v>
      </c>
      <c r="E20" s="20">
        <v>2.24</v>
      </c>
      <c r="F20" s="20">
        <v>3.07</v>
      </c>
      <c r="G20" s="20"/>
      <c r="H20" s="20"/>
      <c r="I20" s="20">
        <v>0.8</v>
      </c>
      <c r="J20" s="20">
        <v>1.07</v>
      </c>
      <c r="K20" s="20"/>
      <c r="L20" s="20"/>
      <c r="M20" s="20">
        <v>16.7</v>
      </c>
      <c r="N20" s="20">
        <v>20.9</v>
      </c>
      <c r="O20" s="20">
        <v>85.7</v>
      </c>
      <c r="P20" s="20">
        <v>107.2</v>
      </c>
      <c r="Q20" s="20">
        <v>9.2</v>
      </c>
      <c r="R20" s="20">
        <v>13.8</v>
      </c>
      <c r="S20" s="20">
        <v>42.4</v>
      </c>
      <c r="T20" s="20">
        <v>63.6</v>
      </c>
      <c r="U20" s="20">
        <v>10</v>
      </c>
      <c r="V20" s="20">
        <v>15</v>
      </c>
      <c r="W20" s="20">
        <v>1.24</v>
      </c>
      <c r="X20" s="20">
        <v>1.86</v>
      </c>
      <c r="Y20" s="20">
        <v>0.04</v>
      </c>
      <c r="Z20" s="20">
        <v>0.07</v>
      </c>
      <c r="AA20" s="20">
        <v>0.04</v>
      </c>
      <c r="AB20" s="20">
        <v>0.05</v>
      </c>
      <c r="AC20" s="20">
        <v>0</v>
      </c>
      <c r="AD20" s="20">
        <v>0</v>
      </c>
      <c r="AE20" s="20">
        <v>1.2</v>
      </c>
      <c r="AF20" s="20">
        <v>1.82</v>
      </c>
    </row>
    <row r="21" spans="1:32" ht="24" customHeight="1">
      <c r="A21" s="49"/>
      <c r="B21" s="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20.25" customHeight="1">
      <c r="A22" s="20" t="s">
        <v>98</v>
      </c>
      <c r="B22" s="7" t="s">
        <v>47</v>
      </c>
      <c r="C22" s="20">
        <v>200</v>
      </c>
      <c r="D22" s="20">
        <v>200</v>
      </c>
      <c r="E22" s="20">
        <v>1.8</v>
      </c>
      <c r="F22" s="20">
        <v>1.8</v>
      </c>
      <c r="G22" s="20">
        <v>0</v>
      </c>
      <c r="H22" s="20">
        <v>0</v>
      </c>
      <c r="I22" s="20">
        <v>0.4</v>
      </c>
      <c r="J22" s="20">
        <v>0.4</v>
      </c>
      <c r="K22" s="20">
        <v>0.3</v>
      </c>
      <c r="L22" s="20">
        <v>0.3</v>
      </c>
      <c r="M22" s="20">
        <v>16.2</v>
      </c>
      <c r="N22" s="20">
        <v>16.2</v>
      </c>
      <c r="O22" s="20">
        <v>96.8</v>
      </c>
      <c r="P22" s="20">
        <v>96.8</v>
      </c>
      <c r="Q22" s="20">
        <v>51</v>
      </c>
      <c r="R22" s="20">
        <v>51</v>
      </c>
      <c r="S22" s="20">
        <v>35</v>
      </c>
      <c r="T22" s="20">
        <v>35</v>
      </c>
      <c r="U22" s="20">
        <v>20</v>
      </c>
      <c r="V22" s="20">
        <v>20</v>
      </c>
      <c r="W22" s="20">
        <v>0.5</v>
      </c>
      <c r="X22" s="20">
        <v>0.5</v>
      </c>
      <c r="Y22" s="20">
        <v>0.06</v>
      </c>
      <c r="Z22" s="20">
        <v>0.06</v>
      </c>
      <c r="AA22" s="20">
        <v>0.02</v>
      </c>
      <c r="AB22" s="20">
        <v>0.02</v>
      </c>
      <c r="AC22" s="20">
        <v>90</v>
      </c>
      <c r="AD22" s="20">
        <v>90</v>
      </c>
      <c r="AE22" s="20">
        <v>0.3</v>
      </c>
      <c r="AF22" s="20">
        <v>0.3</v>
      </c>
    </row>
    <row r="23" spans="1:32" ht="30.75" customHeight="1">
      <c r="A23" s="20" t="s">
        <v>85</v>
      </c>
      <c r="B23" s="7" t="s">
        <v>56</v>
      </c>
      <c r="C23" s="20">
        <v>200</v>
      </c>
      <c r="D23" s="20">
        <v>200</v>
      </c>
      <c r="E23" s="20">
        <v>8.9</v>
      </c>
      <c r="F23" s="20">
        <v>8.9</v>
      </c>
      <c r="G23" s="20">
        <v>0</v>
      </c>
      <c r="H23" s="20">
        <v>0</v>
      </c>
      <c r="I23" s="20">
        <v>3.06</v>
      </c>
      <c r="J23" s="20">
        <v>3.06</v>
      </c>
      <c r="K23" s="20">
        <v>0</v>
      </c>
      <c r="L23" s="20">
        <v>0</v>
      </c>
      <c r="M23" s="20">
        <v>26</v>
      </c>
      <c r="N23" s="20">
        <v>26</v>
      </c>
      <c r="O23" s="20">
        <v>58</v>
      </c>
      <c r="P23" s="20">
        <v>58</v>
      </c>
      <c r="Q23" s="20">
        <v>26</v>
      </c>
      <c r="R23" s="20">
        <v>26</v>
      </c>
      <c r="S23" s="20">
        <v>64</v>
      </c>
      <c r="T23" s="20">
        <v>64</v>
      </c>
      <c r="U23" s="20">
        <v>13</v>
      </c>
      <c r="V23" s="20">
        <v>13</v>
      </c>
      <c r="W23" s="20">
        <v>0.6</v>
      </c>
      <c r="X23" s="20">
        <v>0.6</v>
      </c>
      <c r="Y23" s="20">
        <v>0</v>
      </c>
      <c r="Z23" s="20">
        <v>0</v>
      </c>
      <c r="AA23" s="20">
        <v>0.06</v>
      </c>
      <c r="AB23" s="20">
        <v>0.06</v>
      </c>
      <c r="AC23" s="20">
        <v>17</v>
      </c>
      <c r="AD23" s="20">
        <v>17</v>
      </c>
      <c r="AE23" s="20">
        <v>0.1</v>
      </c>
      <c r="AF23" s="20">
        <v>0.1</v>
      </c>
    </row>
    <row r="24" spans="1:32" ht="32.25" customHeight="1">
      <c r="A24" s="20"/>
      <c r="B24" s="52" t="s">
        <v>39</v>
      </c>
      <c r="C24" s="57"/>
      <c r="D24" s="57"/>
      <c r="E24" s="57">
        <f>SUM(E16:E23)</f>
        <v>30.870000000000005</v>
      </c>
      <c r="F24" s="130">
        <f>SUM(F16:F23)</f>
        <v>35.18</v>
      </c>
      <c r="G24" s="57">
        <f>SUM(G16:G23)</f>
        <v>2.5</v>
      </c>
      <c r="H24" s="57">
        <f>SUM(H16:H23)</f>
        <v>2.5</v>
      </c>
      <c r="I24" s="57">
        <f>I16+I17+I19+I20+I21+I23</f>
        <v>16.189999999999998</v>
      </c>
      <c r="J24" s="57">
        <f>J16+J17+J19+J20+J21+J23</f>
        <v>18.47</v>
      </c>
      <c r="K24" s="57">
        <f>K16+K17+K19+K20+K21+K23</f>
        <v>1.9</v>
      </c>
      <c r="L24" s="57">
        <f>L16+L17+L19+L20+L21+L23</f>
        <v>1.9</v>
      </c>
      <c r="M24" s="57">
        <f>M16+M17+M19+M20+M21+M23</f>
        <v>97.71000000000001</v>
      </c>
      <c r="N24" s="57">
        <f aca="true" t="shared" si="1" ref="N24:AF24">N16+N17+N18+N19+N20+N21</f>
        <v>96</v>
      </c>
      <c r="O24" s="57">
        <f t="shared" si="1"/>
        <v>711.7600000000001</v>
      </c>
      <c r="P24" s="57">
        <f t="shared" si="1"/>
        <v>789.8</v>
      </c>
      <c r="Q24" s="57">
        <f t="shared" si="1"/>
        <v>197.95</v>
      </c>
      <c r="R24" s="57">
        <f t="shared" si="1"/>
        <v>206.28000000000003</v>
      </c>
      <c r="S24" s="57">
        <f t="shared" si="1"/>
        <v>147.21</v>
      </c>
      <c r="T24" s="57">
        <f t="shared" si="1"/>
        <v>169.9</v>
      </c>
      <c r="U24" s="57">
        <f t="shared" si="1"/>
        <v>90.82</v>
      </c>
      <c r="V24" s="57">
        <f t="shared" si="1"/>
        <v>103.67</v>
      </c>
      <c r="W24" s="57">
        <f t="shared" si="1"/>
        <v>4.594</v>
      </c>
      <c r="X24" s="57">
        <f t="shared" si="1"/>
        <v>5.446000000000001</v>
      </c>
      <c r="Y24" s="57">
        <f t="shared" si="1"/>
        <v>0.36</v>
      </c>
      <c r="Z24" s="57">
        <f t="shared" si="1"/>
        <v>0.47000000000000003</v>
      </c>
      <c r="AA24" s="57">
        <f t="shared" si="1"/>
        <v>0.11299999999999999</v>
      </c>
      <c r="AB24" s="57">
        <f t="shared" si="1"/>
        <v>0.129</v>
      </c>
      <c r="AC24" s="57">
        <f t="shared" si="1"/>
        <v>38.459999999999994</v>
      </c>
      <c r="AD24" s="57">
        <f t="shared" si="1"/>
        <v>42.75</v>
      </c>
      <c r="AE24" s="57">
        <f t="shared" si="1"/>
        <v>4.61</v>
      </c>
      <c r="AF24" s="57">
        <f t="shared" si="1"/>
        <v>6.34</v>
      </c>
    </row>
    <row r="25" spans="1:32" ht="21" customHeight="1">
      <c r="A25" s="20"/>
      <c r="B25" s="52" t="s">
        <v>42</v>
      </c>
      <c r="C25" s="57"/>
      <c r="D25" s="57"/>
      <c r="E25" s="57">
        <f aca="true" t="shared" si="2" ref="E25:AF25">E14+E24</f>
        <v>55.56</v>
      </c>
      <c r="F25" s="57">
        <f t="shared" si="2"/>
        <v>69.24000000000001</v>
      </c>
      <c r="G25" s="57">
        <f t="shared" si="2"/>
        <v>6.9</v>
      </c>
      <c r="H25" s="57">
        <f t="shared" si="2"/>
        <v>8.5</v>
      </c>
      <c r="I25" s="57">
        <f t="shared" si="2"/>
        <v>29.06</v>
      </c>
      <c r="J25" s="57">
        <f t="shared" si="2"/>
        <v>36.31</v>
      </c>
      <c r="K25" s="57">
        <f t="shared" si="2"/>
        <v>9.62</v>
      </c>
      <c r="L25" s="57">
        <f t="shared" si="2"/>
        <v>12.020000000000001</v>
      </c>
      <c r="M25" s="57">
        <f t="shared" si="2"/>
        <v>145.68</v>
      </c>
      <c r="N25" s="57">
        <f t="shared" si="2"/>
        <v>163.39</v>
      </c>
      <c r="O25" s="57">
        <f t="shared" si="2"/>
        <v>1250.81</v>
      </c>
      <c r="P25" s="57">
        <f t="shared" si="2"/>
        <v>1509</v>
      </c>
      <c r="Q25" s="57">
        <f t="shared" si="2"/>
        <v>357.75</v>
      </c>
      <c r="R25" s="57">
        <f t="shared" si="2"/>
        <v>389.88</v>
      </c>
      <c r="S25" s="57">
        <f t="shared" si="2"/>
        <v>506.90999999999997</v>
      </c>
      <c r="T25" s="57">
        <f t="shared" si="2"/>
        <v>636.2</v>
      </c>
      <c r="U25" s="57">
        <f t="shared" si="2"/>
        <v>150.03</v>
      </c>
      <c r="V25" s="57">
        <f t="shared" si="2"/>
        <v>190.2</v>
      </c>
      <c r="W25" s="57">
        <f t="shared" si="2"/>
        <v>9.814</v>
      </c>
      <c r="X25" s="57">
        <f t="shared" si="2"/>
        <v>13.516000000000002</v>
      </c>
      <c r="Y25" s="57">
        <f t="shared" si="2"/>
        <v>1.6400000000000001</v>
      </c>
      <c r="Z25" s="57">
        <f t="shared" si="2"/>
        <v>0.93</v>
      </c>
      <c r="AA25" s="57">
        <f t="shared" si="2"/>
        <v>0.34299999999999997</v>
      </c>
      <c r="AB25" s="57">
        <f t="shared" si="2"/>
        <v>0.479</v>
      </c>
      <c r="AC25" s="57">
        <f t="shared" si="2"/>
        <v>41.349999999999994</v>
      </c>
      <c r="AD25" s="57">
        <f t="shared" si="2"/>
        <v>45.58</v>
      </c>
      <c r="AE25" s="57">
        <f t="shared" si="2"/>
        <v>74.44800000000001</v>
      </c>
      <c r="AF25" s="57">
        <f t="shared" si="2"/>
        <v>85.81500000000001</v>
      </c>
    </row>
    <row r="26" spans="1:32" ht="18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</sheetData>
  <sheetProtection selectLockedCells="1" selectUnlockedCells="1"/>
  <mergeCells count="27">
    <mergeCell ref="A1:AF1"/>
    <mergeCell ref="A2:AF2"/>
    <mergeCell ref="A3:A6"/>
    <mergeCell ref="B3:B6"/>
    <mergeCell ref="C3:D3"/>
    <mergeCell ref="E3:N3"/>
    <mergeCell ref="O3:P5"/>
    <mergeCell ref="Q3:X3"/>
    <mergeCell ref="Y3:AF3"/>
    <mergeCell ref="C4:C6"/>
    <mergeCell ref="D4:D6"/>
    <mergeCell ref="E4:H4"/>
    <mergeCell ref="I4:L4"/>
    <mergeCell ref="M4:N5"/>
    <mergeCell ref="Q4:R5"/>
    <mergeCell ref="S4:T5"/>
    <mergeCell ref="K5:L5"/>
    <mergeCell ref="U4:V5"/>
    <mergeCell ref="W4:X5"/>
    <mergeCell ref="A15:AF15"/>
    <mergeCell ref="Y4:Z5"/>
    <mergeCell ref="AA4:AB5"/>
    <mergeCell ref="AC4:AD5"/>
    <mergeCell ref="AE4:AF5"/>
    <mergeCell ref="E5:F5"/>
    <mergeCell ref="G5:H5"/>
    <mergeCell ref="I5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19" sqref="A19:AF19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21.75" customHeight="1">
      <c r="A1" s="81" t="s">
        <v>142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1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27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46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12" customHeight="1">
      <c r="A4" s="77"/>
      <c r="B4" s="77"/>
      <c r="C4" s="77" t="s">
        <v>68</v>
      </c>
      <c r="D4" s="77" t="s">
        <v>69</v>
      </c>
      <c r="E4" s="76" t="s">
        <v>8</v>
      </c>
      <c r="F4" s="76"/>
      <c r="G4" s="76"/>
      <c r="H4" s="76"/>
      <c r="I4" s="76" t="s">
        <v>9</v>
      </c>
      <c r="J4" s="76"/>
      <c r="K4" s="76"/>
      <c r="L4" s="76"/>
      <c r="M4" s="77" t="s">
        <v>10</v>
      </c>
      <c r="N4" s="77"/>
      <c r="O4" s="77"/>
      <c r="P4" s="77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12" customHeight="1">
      <c r="A5" s="77"/>
      <c r="B5" s="77"/>
      <c r="C5" s="77"/>
      <c r="D5" s="77"/>
      <c r="E5" s="76" t="s">
        <v>19</v>
      </c>
      <c r="F5" s="76"/>
      <c r="G5" s="77" t="s">
        <v>20</v>
      </c>
      <c r="H5" s="77"/>
      <c r="I5" s="76" t="s">
        <v>19</v>
      </c>
      <c r="J5" s="76"/>
      <c r="K5" s="77" t="s">
        <v>21</v>
      </c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33" customHeight="1">
      <c r="A6" s="77"/>
      <c r="B6" s="77"/>
      <c r="C6" s="77"/>
      <c r="D6" s="77"/>
      <c r="E6" s="49" t="s">
        <v>66</v>
      </c>
      <c r="F6" s="49" t="s">
        <v>67</v>
      </c>
      <c r="G6" s="49" t="s">
        <v>22</v>
      </c>
      <c r="H6" s="49" t="s">
        <v>23</v>
      </c>
      <c r="I6" s="49" t="s">
        <v>66</v>
      </c>
      <c r="J6" s="49" t="s">
        <v>67</v>
      </c>
      <c r="K6" s="49" t="s">
        <v>22</v>
      </c>
      <c r="L6" s="49" t="s">
        <v>23</v>
      </c>
      <c r="M6" s="49" t="s">
        <v>66</v>
      </c>
      <c r="N6" s="49" t="s">
        <v>67</v>
      </c>
      <c r="O6" s="49" t="s">
        <v>66</v>
      </c>
      <c r="P6" s="49" t="s">
        <v>67</v>
      </c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23</v>
      </c>
    </row>
    <row r="7" spans="1:32" ht="39" customHeight="1">
      <c r="A7" s="20" t="s">
        <v>97</v>
      </c>
      <c r="B7" s="7" t="s">
        <v>96</v>
      </c>
      <c r="C7" s="20">
        <v>200</v>
      </c>
      <c r="D7" s="20">
        <v>250</v>
      </c>
      <c r="E7" s="20">
        <v>4.4</v>
      </c>
      <c r="F7" s="20">
        <v>5.5</v>
      </c>
      <c r="G7" s="20"/>
      <c r="H7" s="20"/>
      <c r="I7" s="20">
        <v>3.92</v>
      </c>
      <c r="J7" s="20">
        <v>4.9</v>
      </c>
      <c r="K7" s="20"/>
      <c r="L7" s="20"/>
      <c r="M7" s="20">
        <v>10.4</v>
      </c>
      <c r="N7" s="20">
        <v>12.3</v>
      </c>
      <c r="O7" s="20">
        <v>278.32</v>
      </c>
      <c r="P7" s="20">
        <v>331.2</v>
      </c>
      <c r="Q7" s="20">
        <v>36.96</v>
      </c>
      <c r="R7" s="20">
        <v>49.3</v>
      </c>
      <c r="S7" s="20">
        <v>86.55</v>
      </c>
      <c r="T7" s="20">
        <v>115.46</v>
      </c>
      <c r="U7" s="20">
        <v>27.74</v>
      </c>
      <c r="V7" s="20">
        <v>37</v>
      </c>
      <c r="W7" s="20">
        <v>1.01</v>
      </c>
      <c r="X7" s="20">
        <v>1.35</v>
      </c>
      <c r="Y7" s="20">
        <v>0.14</v>
      </c>
      <c r="Z7" s="20">
        <v>0.19</v>
      </c>
      <c r="AA7" s="20">
        <v>0.11</v>
      </c>
      <c r="AB7" s="20">
        <v>0.15</v>
      </c>
      <c r="AC7" s="20">
        <v>18.15</v>
      </c>
      <c r="AD7" s="20">
        <v>24.21</v>
      </c>
      <c r="AE7" s="20">
        <v>1.36</v>
      </c>
      <c r="AF7" s="20">
        <v>1.8</v>
      </c>
    </row>
    <row r="8" spans="1:32" ht="46.5" customHeight="1">
      <c r="A8" s="56">
        <v>71</v>
      </c>
      <c r="B8" s="39" t="s">
        <v>35</v>
      </c>
      <c r="C8" s="56">
        <v>90</v>
      </c>
      <c r="D8" s="56">
        <v>90</v>
      </c>
      <c r="E8" s="56">
        <v>0.3</v>
      </c>
      <c r="F8" s="56">
        <v>0.3</v>
      </c>
      <c r="G8" s="56">
        <v>0.2</v>
      </c>
      <c r="H8" s="56">
        <v>0.4</v>
      </c>
      <c r="I8" s="56">
        <v>2</v>
      </c>
      <c r="J8" s="56">
        <v>2</v>
      </c>
      <c r="K8" s="56">
        <v>0</v>
      </c>
      <c r="L8" s="56">
        <v>0</v>
      </c>
      <c r="M8" s="56">
        <v>21.7</v>
      </c>
      <c r="N8" s="56">
        <v>21.7</v>
      </c>
      <c r="O8" s="56">
        <v>108</v>
      </c>
      <c r="P8" s="56">
        <v>108</v>
      </c>
      <c r="Q8" s="56">
        <v>10</v>
      </c>
      <c r="R8" s="56">
        <v>20</v>
      </c>
      <c r="S8" s="56">
        <v>8</v>
      </c>
      <c r="T8" s="56">
        <v>16</v>
      </c>
      <c r="U8" s="56">
        <v>6</v>
      </c>
      <c r="V8" s="44">
        <v>12</v>
      </c>
      <c r="W8" s="56">
        <v>0.5</v>
      </c>
      <c r="X8" s="136">
        <v>1</v>
      </c>
      <c r="Y8" s="137">
        <v>0.02</v>
      </c>
      <c r="Z8" s="137">
        <v>0.04</v>
      </c>
      <c r="AA8" s="137">
        <v>0.04</v>
      </c>
      <c r="AB8" s="137">
        <v>0.08</v>
      </c>
      <c r="AC8" s="136">
        <v>3</v>
      </c>
      <c r="AD8" s="136">
        <v>6</v>
      </c>
      <c r="AE8" s="136">
        <v>0.4</v>
      </c>
      <c r="AF8" s="136">
        <v>0.8</v>
      </c>
    </row>
    <row r="9" spans="1:32" ht="39.75" customHeight="1">
      <c r="A9" s="55" t="s">
        <v>103</v>
      </c>
      <c r="B9" s="7" t="s">
        <v>102</v>
      </c>
      <c r="C9" s="20">
        <v>20</v>
      </c>
      <c r="D9" s="20">
        <v>50</v>
      </c>
      <c r="E9" s="20">
        <v>1.2</v>
      </c>
      <c r="F9" s="20">
        <v>3.07</v>
      </c>
      <c r="G9" s="20"/>
      <c r="H9" s="20"/>
      <c r="I9" s="20">
        <v>0.4</v>
      </c>
      <c r="J9" s="20">
        <v>1.07</v>
      </c>
      <c r="K9" s="20"/>
      <c r="L9" s="20"/>
      <c r="M9" s="20">
        <v>8.4</v>
      </c>
      <c r="N9" s="20">
        <v>20.9</v>
      </c>
      <c r="O9" s="20">
        <v>42.85</v>
      </c>
      <c r="P9" s="20">
        <v>107.2</v>
      </c>
      <c r="Q9" s="20">
        <v>9.2</v>
      </c>
      <c r="R9" s="20">
        <v>13.8</v>
      </c>
      <c r="S9" s="20">
        <v>42.4</v>
      </c>
      <c r="T9" s="20">
        <v>63.6</v>
      </c>
      <c r="U9" s="20">
        <v>10</v>
      </c>
      <c r="V9" s="20">
        <v>15</v>
      </c>
      <c r="W9" s="20">
        <v>1.24</v>
      </c>
      <c r="X9" s="20">
        <v>1.86</v>
      </c>
      <c r="Y9" s="20">
        <v>0.04</v>
      </c>
      <c r="Z9" s="20">
        <v>0.07</v>
      </c>
      <c r="AA9" s="20" t="s">
        <v>53</v>
      </c>
      <c r="AB9" s="20">
        <v>0.05</v>
      </c>
      <c r="AC9" s="20">
        <v>0</v>
      </c>
      <c r="AD9" s="20">
        <v>0</v>
      </c>
      <c r="AE9" s="20">
        <v>1.2</v>
      </c>
      <c r="AF9" s="20">
        <v>1.82</v>
      </c>
    </row>
    <row r="10" spans="1:32" ht="39.75" customHeight="1">
      <c r="A10" s="20" t="s">
        <v>85</v>
      </c>
      <c r="B10" s="7" t="s">
        <v>56</v>
      </c>
      <c r="C10" s="20">
        <v>200</v>
      </c>
      <c r="D10" s="20">
        <v>200</v>
      </c>
      <c r="E10" s="20">
        <v>8.9</v>
      </c>
      <c r="F10" s="20">
        <v>8.9</v>
      </c>
      <c r="G10" s="20">
        <v>0</v>
      </c>
      <c r="H10" s="20">
        <v>0</v>
      </c>
      <c r="I10" s="20">
        <v>3.06</v>
      </c>
      <c r="J10" s="20">
        <v>3.06</v>
      </c>
      <c r="K10" s="20">
        <v>0</v>
      </c>
      <c r="L10" s="20">
        <v>0</v>
      </c>
      <c r="M10" s="20">
        <v>26</v>
      </c>
      <c r="N10" s="20">
        <v>26</v>
      </c>
      <c r="O10" s="20">
        <v>58</v>
      </c>
      <c r="P10" s="20">
        <v>58</v>
      </c>
      <c r="Q10" s="20">
        <v>26</v>
      </c>
      <c r="R10" s="20">
        <v>26</v>
      </c>
      <c r="S10" s="20">
        <v>64</v>
      </c>
      <c r="T10" s="20">
        <v>64</v>
      </c>
      <c r="U10" s="20">
        <v>13</v>
      </c>
      <c r="V10" s="20">
        <v>13</v>
      </c>
      <c r="W10" s="20">
        <v>0.6</v>
      </c>
      <c r="X10" s="20">
        <v>0.6</v>
      </c>
      <c r="Y10" s="20">
        <v>0</v>
      </c>
      <c r="Z10" s="20">
        <v>0</v>
      </c>
      <c r="AA10" s="20">
        <v>0.06</v>
      </c>
      <c r="AB10" s="20">
        <v>0.06</v>
      </c>
      <c r="AC10" s="20">
        <v>17</v>
      </c>
      <c r="AD10" s="20">
        <v>17</v>
      </c>
      <c r="AE10" s="20">
        <v>0.1</v>
      </c>
      <c r="AF10" s="20">
        <v>0.1</v>
      </c>
    </row>
    <row r="11" spans="1:32" ht="37.5" customHeight="1">
      <c r="A11" s="56"/>
      <c r="B11" s="39" t="s">
        <v>136</v>
      </c>
      <c r="C11" s="56">
        <v>30</v>
      </c>
      <c r="D11" s="56">
        <v>30</v>
      </c>
      <c r="E11" s="56">
        <v>1.35</v>
      </c>
      <c r="F11" s="56">
        <v>1.35</v>
      </c>
      <c r="G11" s="56">
        <v>0.2</v>
      </c>
      <c r="H11" s="56">
        <v>0.4</v>
      </c>
      <c r="I11" s="56">
        <v>5.4</v>
      </c>
      <c r="J11" s="56">
        <v>5.4</v>
      </c>
      <c r="K11" s="56">
        <v>0</v>
      </c>
      <c r="L11" s="56">
        <v>0</v>
      </c>
      <c r="M11" s="56">
        <v>18.9</v>
      </c>
      <c r="N11" s="56">
        <v>18.9</v>
      </c>
      <c r="O11" s="56">
        <v>111</v>
      </c>
      <c r="P11" s="56">
        <v>111</v>
      </c>
      <c r="Q11" s="56">
        <v>10</v>
      </c>
      <c r="R11" s="56">
        <v>20</v>
      </c>
      <c r="S11" s="56">
        <v>8</v>
      </c>
      <c r="T11" s="56">
        <v>16</v>
      </c>
      <c r="U11" s="56">
        <v>6</v>
      </c>
      <c r="V11" s="44">
        <v>12</v>
      </c>
      <c r="W11" s="56">
        <v>0.5</v>
      </c>
      <c r="X11" s="136">
        <v>1</v>
      </c>
      <c r="Y11" s="137">
        <v>0.02</v>
      </c>
      <c r="Z11" s="137">
        <v>0.04</v>
      </c>
      <c r="AA11" s="137">
        <v>0.04</v>
      </c>
      <c r="AB11" s="137">
        <v>0.08</v>
      </c>
      <c r="AC11" s="136">
        <v>3</v>
      </c>
      <c r="AD11" s="136">
        <v>6</v>
      </c>
      <c r="AE11" s="136">
        <v>0.4</v>
      </c>
      <c r="AF11" s="136">
        <v>0.8</v>
      </c>
    </row>
    <row r="12" spans="1:32" ht="30" customHeight="1">
      <c r="A12" s="20"/>
      <c r="B12" s="52" t="s">
        <v>25</v>
      </c>
      <c r="C12" s="20"/>
      <c r="D12" s="57"/>
      <c r="E12" s="57">
        <f aca="true" t="shared" si="0" ref="E12:AF12">SUM(E7:E11)</f>
        <v>16.150000000000002</v>
      </c>
      <c r="F12" s="57">
        <f t="shared" si="0"/>
        <v>19.12</v>
      </c>
      <c r="G12" s="57">
        <f t="shared" si="0"/>
        <v>0.4</v>
      </c>
      <c r="H12" s="57">
        <f t="shared" si="0"/>
        <v>0.8</v>
      </c>
      <c r="I12" s="57">
        <f t="shared" si="0"/>
        <v>14.780000000000001</v>
      </c>
      <c r="J12" s="57">
        <f t="shared" si="0"/>
        <v>16.43</v>
      </c>
      <c r="K12" s="57">
        <f t="shared" si="0"/>
        <v>0</v>
      </c>
      <c r="L12" s="57">
        <f t="shared" si="0"/>
        <v>0</v>
      </c>
      <c r="M12" s="57">
        <f t="shared" si="0"/>
        <v>85.4</v>
      </c>
      <c r="N12" s="57">
        <f t="shared" si="0"/>
        <v>99.80000000000001</v>
      </c>
      <c r="O12" s="57">
        <f t="shared" si="0"/>
        <v>598.1700000000001</v>
      </c>
      <c r="P12" s="57">
        <f t="shared" si="0"/>
        <v>715.4</v>
      </c>
      <c r="Q12" s="57">
        <f t="shared" si="0"/>
        <v>92.16</v>
      </c>
      <c r="R12" s="57">
        <f t="shared" si="0"/>
        <v>129.1</v>
      </c>
      <c r="S12" s="57">
        <f t="shared" si="0"/>
        <v>208.95</v>
      </c>
      <c r="T12" s="57">
        <f t="shared" si="0"/>
        <v>275.05999999999995</v>
      </c>
      <c r="U12" s="57">
        <f t="shared" si="0"/>
        <v>62.739999999999995</v>
      </c>
      <c r="V12" s="57">
        <f t="shared" si="0"/>
        <v>89</v>
      </c>
      <c r="W12" s="57">
        <f t="shared" si="0"/>
        <v>3.85</v>
      </c>
      <c r="X12" s="57">
        <f t="shared" si="0"/>
        <v>5.81</v>
      </c>
      <c r="Y12" s="57">
        <f t="shared" si="0"/>
        <v>0.22</v>
      </c>
      <c r="Z12" s="57">
        <f t="shared" si="0"/>
        <v>0.34</v>
      </c>
      <c r="AA12" s="57">
        <f t="shared" si="0"/>
        <v>0.25</v>
      </c>
      <c r="AB12" s="57">
        <f t="shared" si="0"/>
        <v>0.42</v>
      </c>
      <c r="AC12" s="57">
        <f t="shared" si="0"/>
        <v>41.15</v>
      </c>
      <c r="AD12" s="57">
        <f t="shared" si="0"/>
        <v>53.21</v>
      </c>
      <c r="AE12" s="57">
        <f t="shared" si="0"/>
        <v>3.46</v>
      </c>
      <c r="AF12" s="57">
        <f t="shared" si="0"/>
        <v>5.319999999999999</v>
      </c>
    </row>
    <row r="13" spans="1:32" ht="42" customHeight="1">
      <c r="A13" s="78" t="s">
        <v>26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</row>
    <row r="14" spans="1:32" s="45" customFormat="1" ht="23.25" customHeight="1">
      <c r="A14" s="20">
        <v>102</v>
      </c>
      <c r="B14" s="7" t="s">
        <v>82</v>
      </c>
      <c r="C14" s="20">
        <v>200</v>
      </c>
      <c r="D14" s="20">
        <v>250</v>
      </c>
      <c r="E14" s="20">
        <v>4.39</v>
      </c>
      <c r="F14" s="20">
        <v>5.49</v>
      </c>
      <c r="G14" s="20">
        <v>5.2</v>
      </c>
      <c r="H14" s="20">
        <v>5.2</v>
      </c>
      <c r="I14" s="20">
        <v>4.22</v>
      </c>
      <c r="J14" s="20">
        <v>5.28</v>
      </c>
      <c r="K14" s="20">
        <v>3.1</v>
      </c>
      <c r="L14" s="20">
        <v>3.1</v>
      </c>
      <c r="M14" s="20">
        <v>13.06</v>
      </c>
      <c r="N14" s="20">
        <v>16.33</v>
      </c>
      <c r="O14" s="20">
        <v>107.8</v>
      </c>
      <c r="P14" s="20">
        <v>134.75</v>
      </c>
      <c r="Q14" s="20">
        <v>119.25</v>
      </c>
      <c r="R14" s="20">
        <v>159</v>
      </c>
      <c r="S14" s="20">
        <v>52.88</v>
      </c>
      <c r="T14" s="20">
        <v>70.5</v>
      </c>
      <c r="U14" s="20">
        <v>9.83</v>
      </c>
      <c r="V14" s="20">
        <v>13.1</v>
      </c>
      <c r="W14" s="20">
        <v>8.78</v>
      </c>
      <c r="X14" s="20">
        <v>11.7</v>
      </c>
      <c r="Y14" s="20">
        <v>0.25</v>
      </c>
      <c r="Z14" s="20">
        <v>0.15</v>
      </c>
      <c r="AA14" s="20">
        <v>0.01</v>
      </c>
      <c r="AB14" s="20">
        <v>0.018</v>
      </c>
      <c r="AC14" s="20">
        <v>0.81</v>
      </c>
      <c r="AD14" s="20">
        <v>1.08</v>
      </c>
      <c r="AE14" s="20">
        <v>1.2</v>
      </c>
      <c r="AF14" s="20">
        <v>1.5</v>
      </c>
    </row>
    <row r="15" spans="1:32" ht="12.75" customHeight="1" hidden="1">
      <c r="A15" s="20">
        <v>35</v>
      </c>
      <c r="B15" s="7" t="s">
        <v>78</v>
      </c>
      <c r="C15" s="20">
        <v>210</v>
      </c>
      <c r="D15" s="20">
        <v>260</v>
      </c>
      <c r="E15" s="58">
        <v>20.3</v>
      </c>
      <c r="F15" s="58">
        <v>25.38</v>
      </c>
      <c r="G15" s="58">
        <v>14.17</v>
      </c>
      <c r="H15" s="58">
        <v>17.74</v>
      </c>
      <c r="I15" s="58">
        <v>17</v>
      </c>
      <c r="J15" s="58">
        <v>21.25</v>
      </c>
      <c r="K15" s="58">
        <v>0.49</v>
      </c>
      <c r="L15" s="58">
        <v>0.67</v>
      </c>
      <c r="M15" s="58">
        <v>35.69</v>
      </c>
      <c r="N15" s="58">
        <v>44.61</v>
      </c>
      <c r="O15" s="58">
        <v>377</v>
      </c>
      <c r="P15" s="58">
        <v>471.25</v>
      </c>
      <c r="Q15" s="58">
        <v>28.5</v>
      </c>
      <c r="R15" s="58">
        <v>35.59</v>
      </c>
      <c r="S15" s="58">
        <v>135.2</v>
      </c>
      <c r="T15" s="58">
        <v>155.3</v>
      </c>
      <c r="U15" s="58">
        <v>14.4</v>
      </c>
      <c r="V15" s="58">
        <v>14.4</v>
      </c>
      <c r="W15" s="58">
        <v>1.5</v>
      </c>
      <c r="X15" s="58">
        <v>1.9</v>
      </c>
      <c r="Y15" s="58">
        <v>0.06</v>
      </c>
      <c r="Z15" s="58">
        <v>0.07</v>
      </c>
      <c r="AA15" s="58">
        <v>0.01</v>
      </c>
      <c r="AB15" s="58">
        <v>0.02</v>
      </c>
      <c r="AC15" s="58">
        <v>1.5</v>
      </c>
      <c r="AD15" s="58">
        <v>1.67</v>
      </c>
      <c r="AE15" s="58">
        <v>1.6</v>
      </c>
      <c r="AF15" s="58">
        <v>1.93</v>
      </c>
    </row>
    <row r="16" spans="1:32" ht="43.5" customHeight="1">
      <c r="A16" s="49">
        <v>259</v>
      </c>
      <c r="B16" s="7" t="s">
        <v>87</v>
      </c>
      <c r="C16" s="20">
        <v>210</v>
      </c>
      <c r="D16" s="20">
        <v>250</v>
      </c>
      <c r="E16" s="20">
        <v>12.89</v>
      </c>
      <c r="F16" s="20">
        <v>14.52</v>
      </c>
      <c r="G16" s="20">
        <v>12.52</v>
      </c>
      <c r="H16" s="20">
        <v>15.34</v>
      </c>
      <c r="I16" s="20">
        <v>11.2</v>
      </c>
      <c r="J16" s="20">
        <v>12.6</v>
      </c>
      <c r="K16" s="20">
        <v>11.2</v>
      </c>
      <c r="L16" s="20">
        <v>12.6</v>
      </c>
      <c r="M16" s="20">
        <v>26.5</v>
      </c>
      <c r="N16" s="20">
        <v>35.2</v>
      </c>
      <c r="O16" s="20">
        <v>241</v>
      </c>
      <c r="P16" s="20">
        <v>305</v>
      </c>
      <c r="Q16" s="20">
        <v>38</v>
      </c>
      <c r="R16" s="20">
        <v>42</v>
      </c>
      <c r="S16" s="20">
        <v>68</v>
      </c>
      <c r="T16" s="20">
        <v>73</v>
      </c>
      <c r="U16" s="20">
        <v>27</v>
      </c>
      <c r="V16" s="20">
        <v>32</v>
      </c>
      <c r="W16" s="20">
        <v>2</v>
      </c>
      <c r="X16" s="20">
        <v>2.5</v>
      </c>
      <c r="Y16" s="20">
        <v>0.12</v>
      </c>
      <c r="Z16" s="20">
        <v>0.26</v>
      </c>
      <c r="AA16" s="20">
        <v>0.12</v>
      </c>
      <c r="AB16" s="20">
        <v>0.2</v>
      </c>
      <c r="AC16" s="20">
        <v>20</v>
      </c>
      <c r="AD16" s="20">
        <v>25</v>
      </c>
      <c r="AE16" s="20">
        <v>2.2</v>
      </c>
      <c r="AF16" s="20">
        <v>2.6</v>
      </c>
    </row>
    <row r="17" spans="1:32" ht="43.5" customHeight="1">
      <c r="A17" s="20" t="s">
        <v>99</v>
      </c>
      <c r="B17" s="9" t="s">
        <v>24</v>
      </c>
      <c r="C17" s="49" t="s">
        <v>54</v>
      </c>
      <c r="D17" s="49" t="s">
        <v>54</v>
      </c>
      <c r="E17" s="49">
        <v>0.13</v>
      </c>
      <c r="F17" s="20">
        <v>0.13</v>
      </c>
      <c r="G17" s="20">
        <v>0</v>
      </c>
      <c r="H17" s="20">
        <v>0</v>
      </c>
      <c r="I17" s="20">
        <v>0.02</v>
      </c>
      <c r="J17" s="20">
        <v>0.02</v>
      </c>
      <c r="K17" s="20">
        <v>0.02</v>
      </c>
      <c r="L17" s="20">
        <v>0.02</v>
      </c>
      <c r="M17" s="20">
        <v>15.2</v>
      </c>
      <c r="N17" s="20">
        <v>15.2</v>
      </c>
      <c r="O17" s="20">
        <v>62</v>
      </c>
      <c r="P17" s="20">
        <v>62</v>
      </c>
      <c r="Q17" s="20">
        <v>14.2</v>
      </c>
      <c r="R17" s="20">
        <v>14.2</v>
      </c>
      <c r="S17" s="20">
        <v>4.4</v>
      </c>
      <c r="T17" s="20">
        <v>4.4</v>
      </c>
      <c r="U17" s="20">
        <v>2.4</v>
      </c>
      <c r="V17" s="20">
        <v>2.4</v>
      </c>
      <c r="W17" s="20">
        <v>0.36</v>
      </c>
      <c r="X17" s="20">
        <v>0.36</v>
      </c>
      <c r="Y17" s="128">
        <v>0</v>
      </c>
      <c r="Z17" s="128">
        <v>0</v>
      </c>
      <c r="AA17" s="128">
        <v>0</v>
      </c>
      <c r="AB17" s="128">
        <v>0</v>
      </c>
      <c r="AC17" s="129">
        <v>2.83</v>
      </c>
      <c r="AD17" s="129">
        <v>2.83</v>
      </c>
      <c r="AE17" s="20">
        <v>0.03</v>
      </c>
      <c r="AF17" s="20">
        <v>0.03</v>
      </c>
    </row>
    <row r="18" spans="1:32" ht="43.5" customHeight="1">
      <c r="A18" s="55" t="s">
        <v>103</v>
      </c>
      <c r="B18" s="7" t="s">
        <v>102</v>
      </c>
      <c r="C18" s="20">
        <v>40</v>
      </c>
      <c r="D18" s="20">
        <v>50</v>
      </c>
      <c r="E18" s="20">
        <v>2.24</v>
      </c>
      <c r="F18" s="20">
        <v>3.07</v>
      </c>
      <c r="G18" s="20"/>
      <c r="H18" s="20"/>
      <c r="I18" s="20">
        <v>0.8</v>
      </c>
      <c r="J18" s="20">
        <v>1.07</v>
      </c>
      <c r="K18" s="20"/>
      <c r="L18" s="20"/>
      <c r="M18" s="20">
        <v>16.7</v>
      </c>
      <c r="N18" s="20">
        <v>20.9</v>
      </c>
      <c r="O18" s="20">
        <v>85.7</v>
      </c>
      <c r="P18" s="20">
        <v>107.2</v>
      </c>
      <c r="Q18" s="20">
        <v>9.2</v>
      </c>
      <c r="R18" s="20">
        <v>13.8</v>
      </c>
      <c r="S18" s="20">
        <v>42.4</v>
      </c>
      <c r="T18" s="20">
        <v>63.6</v>
      </c>
      <c r="U18" s="20">
        <v>10</v>
      </c>
      <c r="V18" s="20">
        <v>15</v>
      </c>
      <c r="W18" s="20">
        <v>1.24</v>
      </c>
      <c r="X18" s="20">
        <v>1.86</v>
      </c>
      <c r="Y18" s="20">
        <v>0.04</v>
      </c>
      <c r="Z18" s="20">
        <v>0.07</v>
      </c>
      <c r="AA18" s="20">
        <v>0.04</v>
      </c>
      <c r="AB18" s="20">
        <v>0.05</v>
      </c>
      <c r="AC18" s="20">
        <v>0</v>
      </c>
      <c r="AD18" s="20">
        <v>0</v>
      </c>
      <c r="AE18" s="20">
        <v>1.2</v>
      </c>
      <c r="AF18" s="20">
        <v>1.82</v>
      </c>
    </row>
    <row r="19" spans="1:32" ht="36.75" customHeight="1">
      <c r="A19" s="20">
        <v>21</v>
      </c>
      <c r="B19" s="52" t="s">
        <v>52</v>
      </c>
      <c r="C19" s="20">
        <v>0.115</v>
      </c>
      <c r="D19" s="20">
        <v>0.115</v>
      </c>
      <c r="E19" s="20">
        <v>2.2</v>
      </c>
      <c r="F19" s="20">
        <v>2.2</v>
      </c>
      <c r="G19" s="20">
        <v>2.2</v>
      </c>
      <c r="H19" s="20">
        <v>2.2</v>
      </c>
      <c r="I19" s="20">
        <v>5</v>
      </c>
      <c r="J19" s="20">
        <v>5</v>
      </c>
      <c r="K19" s="20">
        <v>5</v>
      </c>
      <c r="L19" s="20">
        <v>5</v>
      </c>
      <c r="M19" s="20">
        <v>16</v>
      </c>
      <c r="N19" s="20">
        <v>16</v>
      </c>
      <c r="O19" s="20">
        <v>120</v>
      </c>
      <c r="P19" s="20">
        <v>120</v>
      </c>
      <c r="Q19" s="20">
        <v>28</v>
      </c>
      <c r="R19" s="20">
        <v>28</v>
      </c>
      <c r="S19" s="20">
        <v>32</v>
      </c>
      <c r="T19" s="20">
        <v>32</v>
      </c>
      <c r="U19" s="20">
        <v>20</v>
      </c>
      <c r="V19" s="20">
        <v>20</v>
      </c>
      <c r="W19" s="20">
        <v>0.04</v>
      </c>
      <c r="X19" s="20">
        <v>0.04</v>
      </c>
      <c r="Y19" s="20">
        <v>1</v>
      </c>
      <c r="Z19" s="20">
        <v>1</v>
      </c>
      <c r="AA19" s="20">
        <v>2.3</v>
      </c>
      <c r="AB19" s="20">
        <v>2.3</v>
      </c>
      <c r="AC19" s="20">
        <v>0.8</v>
      </c>
      <c r="AD19" s="20">
        <v>0.8</v>
      </c>
      <c r="AE19" s="20">
        <v>1.2</v>
      </c>
      <c r="AF19" s="20">
        <v>1.2</v>
      </c>
    </row>
    <row r="20" spans="1:32" ht="36.75" customHeight="1" hidden="1">
      <c r="A20" s="20"/>
      <c r="B20" s="52" t="s">
        <v>38</v>
      </c>
      <c r="C20" s="20"/>
      <c r="D20" s="57"/>
      <c r="E20" s="57">
        <f>SUM(E14:E19)</f>
        <v>42.150000000000006</v>
      </c>
      <c r="F20" s="57">
        <f>SUM(F14:F19)</f>
        <v>50.790000000000006</v>
      </c>
      <c r="G20" s="57">
        <f>SUM(G14:G19)</f>
        <v>34.09</v>
      </c>
      <c r="H20" s="57">
        <f aca="true" t="shared" si="1" ref="H20:AE20">H14+H15+H16+H17</f>
        <v>38.28</v>
      </c>
      <c r="I20" s="57">
        <f t="shared" si="1"/>
        <v>32.440000000000005</v>
      </c>
      <c r="J20" s="57">
        <f t="shared" si="1"/>
        <v>39.150000000000006</v>
      </c>
      <c r="K20" s="57">
        <f t="shared" si="1"/>
        <v>14.809999999999999</v>
      </c>
      <c r="L20" s="57">
        <f t="shared" si="1"/>
        <v>16.39</v>
      </c>
      <c r="M20" s="57">
        <f t="shared" si="1"/>
        <v>90.45</v>
      </c>
      <c r="N20" s="57">
        <f t="shared" si="1"/>
        <v>111.34</v>
      </c>
      <c r="O20" s="57">
        <f t="shared" si="1"/>
        <v>787.8</v>
      </c>
      <c r="P20" s="57">
        <f t="shared" si="1"/>
        <v>973</v>
      </c>
      <c r="Q20" s="57">
        <f t="shared" si="1"/>
        <v>199.95</v>
      </c>
      <c r="R20" s="57">
        <f t="shared" si="1"/>
        <v>250.79</v>
      </c>
      <c r="S20" s="57">
        <f t="shared" si="1"/>
        <v>260.47999999999996</v>
      </c>
      <c r="T20" s="57">
        <f t="shared" si="1"/>
        <v>303.2</v>
      </c>
      <c r="U20" s="57">
        <f t="shared" si="1"/>
        <v>53.63</v>
      </c>
      <c r="V20" s="57">
        <f t="shared" si="1"/>
        <v>61.9</v>
      </c>
      <c r="W20" s="57">
        <f t="shared" si="1"/>
        <v>12.639999999999999</v>
      </c>
      <c r="X20" s="57">
        <f t="shared" si="1"/>
        <v>16.46</v>
      </c>
      <c r="Y20" s="57">
        <f t="shared" si="1"/>
        <v>0.43</v>
      </c>
      <c r="Z20" s="57">
        <f t="shared" si="1"/>
        <v>0.48</v>
      </c>
      <c r="AA20" s="57">
        <f t="shared" si="1"/>
        <v>0.13999999999999999</v>
      </c>
      <c r="AB20" s="57">
        <f t="shared" si="1"/>
        <v>0.23800000000000002</v>
      </c>
      <c r="AC20" s="57">
        <f t="shared" si="1"/>
        <v>25.14</v>
      </c>
      <c r="AD20" s="57">
        <f t="shared" si="1"/>
        <v>30.58</v>
      </c>
      <c r="AE20" s="57">
        <f t="shared" si="1"/>
        <v>5.03</v>
      </c>
      <c r="AF20" s="57">
        <f>SUM(AF14:AF19)</f>
        <v>9.08</v>
      </c>
    </row>
    <row r="21" spans="1:32" ht="36.75" customHeight="1">
      <c r="A21" s="52" t="s">
        <v>39</v>
      </c>
      <c r="B21" s="57"/>
      <c r="C21" s="57"/>
      <c r="D21" s="57">
        <f>SUM(D13:D20)</f>
        <v>810.115</v>
      </c>
      <c r="E21" s="130">
        <f>SUM(E13:E20)</f>
        <v>84.30000000000001</v>
      </c>
      <c r="F21" s="57">
        <f>SUM(F13:F20)</f>
        <v>101.58000000000001</v>
      </c>
      <c r="G21" s="57">
        <f>SUM(G13:G20)</f>
        <v>68.18</v>
      </c>
      <c r="H21" s="57">
        <f>H13+H14+H16+H17+H18+H20</f>
        <v>58.82</v>
      </c>
      <c r="I21" s="57">
        <f>I13+I14+I16+I17+I18+I20</f>
        <v>48.68000000000001</v>
      </c>
      <c r="J21" s="57">
        <f>J13+J14+J16+J17+J18+J20</f>
        <v>58.120000000000005</v>
      </c>
      <c r="K21" s="57">
        <f>K13+K14+K16+K17+K18+K20</f>
        <v>29.129999999999995</v>
      </c>
      <c r="L21" s="57">
        <f>L13+L14+L16+L17+L18+L20</f>
        <v>32.11</v>
      </c>
      <c r="M21" s="57">
        <f aca="true" t="shared" si="2" ref="M21:AE21">M13+M14+M15+M16+M17+M18</f>
        <v>107.15</v>
      </c>
      <c r="N21" s="57">
        <f t="shared" si="2"/>
        <v>132.24</v>
      </c>
      <c r="O21" s="57">
        <f t="shared" si="2"/>
        <v>873.5</v>
      </c>
      <c r="P21" s="57">
        <f t="shared" si="2"/>
        <v>1080.2</v>
      </c>
      <c r="Q21" s="57">
        <f t="shared" si="2"/>
        <v>209.14999999999998</v>
      </c>
      <c r="R21" s="57">
        <f t="shared" si="2"/>
        <v>264.59</v>
      </c>
      <c r="S21" s="57">
        <f t="shared" si="2"/>
        <v>302.87999999999994</v>
      </c>
      <c r="T21" s="57">
        <f t="shared" si="2"/>
        <v>366.8</v>
      </c>
      <c r="U21" s="57">
        <f t="shared" si="2"/>
        <v>63.63</v>
      </c>
      <c r="V21" s="57">
        <f t="shared" si="2"/>
        <v>76.9</v>
      </c>
      <c r="W21" s="57">
        <f t="shared" si="2"/>
        <v>13.879999999999999</v>
      </c>
      <c r="X21" s="57">
        <f t="shared" si="2"/>
        <v>18.32</v>
      </c>
      <c r="Y21" s="57">
        <f t="shared" si="2"/>
        <v>0.47</v>
      </c>
      <c r="Z21" s="57">
        <f t="shared" si="2"/>
        <v>0.55</v>
      </c>
      <c r="AA21" s="57">
        <f t="shared" si="2"/>
        <v>0.18</v>
      </c>
      <c r="AB21" s="57">
        <f t="shared" si="2"/>
        <v>0.28800000000000003</v>
      </c>
      <c r="AC21" s="57">
        <f t="shared" si="2"/>
        <v>25.14</v>
      </c>
      <c r="AD21" s="57">
        <f t="shared" si="2"/>
        <v>30.58</v>
      </c>
      <c r="AE21" s="57">
        <f t="shared" si="2"/>
        <v>6.23</v>
      </c>
      <c r="AF21" s="57">
        <f>SUM(AF13:AF20)</f>
        <v>18.16</v>
      </c>
    </row>
    <row r="22" spans="1:32" ht="41.25" customHeight="1">
      <c r="A22" s="20"/>
      <c r="B22" s="52" t="s">
        <v>32</v>
      </c>
      <c r="C22" s="20"/>
      <c r="D22" s="57"/>
      <c r="E22" s="57">
        <f>E12+E21</f>
        <v>100.45000000000002</v>
      </c>
      <c r="F22" s="57">
        <f>F12+F21</f>
        <v>120.70000000000002</v>
      </c>
      <c r="G22" s="57">
        <f>G12+G21</f>
        <v>68.58000000000001</v>
      </c>
      <c r="H22" s="57">
        <f>H12+H21</f>
        <v>59.62</v>
      </c>
      <c r="I22" s="57">
        <f>I12+I21</f>
        <v>63.46000000000001</v>
      </c>
      <c r="J22" s="57">
        <f>J12+J21</f>
        <v>74.55000000000001</v>
      </c>
      <c r="K22" s="57">
        <f>K12+K21</f>
        <v>29.129999999999995</v>
      </c>
      <c r="L22" s="57">
        <f>L12+L21</f>
        <v>32.11</v>
      </c>
      <c r="M22" s="57">
        <f>M12+M21</f>
        <v>192.55</v>
      </c>
      <c r="N22" s="57">
        <f>N12+N21</f>
        <v>232.04000000000002</v>
      </c>
      <c r="O22" s="57">
        <f>O12+O21</f>
        <v>1471.67</v>
      </c>
      <c r="P22" s="57">
        <f>P12+P21</f>
        <v>1795.6</v>
      </c>
      <c r="Q22" s="57">
        <f>Q12+Q21</f>
        <v>301.30999999999995</v>
      </c>
      <c r="R22" s="57">
        <f>R12+R21</f>
        <v>393.68999999999994</v>
      </c>
      <c r="S22" s="57">
        <f>S12+S21</f>
        <v>511.8299999999999</v>
      </c>
      <c r="T22" s="57">
        <f>T12+T21</f>
        <v>641.8599999999999</v>
      </c>
      <c r="U22" s="57">
        <f>U12+U21</f>
        <v>126.37</v>
      </c>
      <c r="V22" s="57">
        <f>V12+V21</f>
        <v>165.9</v>
      </c>
      <c r="W22" s="57">
        <f>W12+W21</f>
        <v>17.73</v>
      </c>
      <c r="X22" s="57">
        <f>X12+X21</f>
        <v>24.13</v>
      </c>
      <c r="Y22" s="57">
        <f>Y12+Y21</f>
        <v>0.69</v>
      </c>
      <c r="Z22" s="57">
        <f>Z12+Z21</f>
        <v>0.8900000000000001</v>
      </c>
      <c r="AA22" s="57">
        <f>AA12+AA21</f>
        <v>0.43</v>
      </c>
      <c r="AB22" s="57">
        <f>AB12+AB21</f>
        <v>0.708</v>
      </c>
      <c r="AC22" s="57">
        <f>AC12+AC21</f>
        <v>66.28999999999999</v>
      </c>
      <c r="AD22" s="57">
        <f>AD12+AD21</f>
        <v>83.78999999999999</v>
      </c>
      <c r="AE22" s="57">
        <f>AE12+AE21</f>
        <v>9.690000000000001</v>
      </c>
      <c r="AF22" s="57">
        <f>AF12+AF21</f>
        <v>23.48</v>
      </c>
    </row>
    <row r="23" spans="1:32" ht="24.75" customHeight="1">
      <c r="A23" s="55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57"/>
    </row>
    <row r="24" spans="1:32" ht="24.75" customHeight="1">
      <c r="A24" s="20"/>
      <c r="B24" s="52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ht="18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</sheetData>
  <sheetProtection selectLockedCells="1" selectUnlockedCells="1"/>
  <mergeCells count="27">
    <mergeCell ref="A1:AF1"/>
    <mergeCell ref="A2:AF2"/>
    <mergeCell ref="A3:A6"/>
    <mergeCell ref="B3:B6"/>
    <mergeCell ref="C3:D3"/>
    <mergeCell ref="E3:N3"/>
    <mergeCell ref="O3:P5"/>
    <mergeCell ref="Q3:X3"/>
    <mergeCell ref="Y3:AF3"/>
    <mergeCell ref="C4:C6"/>
    <mergeCell ref="D4:D6"/>
    <mergeCell ref="E4:H4"/>
    <mergeCell ref="I4:L4"/>
    <mergeCell ref="M4:N5"/>
    <mergeCell ref="Q4:R5"/>
    <mergeCell ref="S4:T5"/>
    <mergeCell ref="K5:L5"/>
    <mergeCell ref="U4:V5"/>
    <mergeCell ref="A13:AF13"/>
    <mergeCell ref="W4:X5"/>
    <mergeCell ref="Y4:Z5"/>
    <mergeCell ref="AA4:AB5"/>
    <mergeCell ref="AC4:AD5"/>
    <mergeCell ref="AE4:AF5"/>
    <mergeCell ref="E5:F5"/>
    <mergeCell ref="G5:H5"/>
    <mergeCell ref="I5:J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7"/>
  <sheetViews>
    <sheetView zoomScale="40" zoomScaleNormal="40" zoomScaleSheetLayoutView="75" zoomScalePageLayoutView="0" workbookViewId="0" topLeftCell="A1">
      <pane xSplit="2" topLeftCell="C1" activePane="topRight" state="frozen"/>
      <selection pane="topLeft" activeCell="A218" sqref="A218"/>
      <selection pane="topRight" activeCell="AK26" sqref="AK26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26.25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8.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32" ht="18.75" customHeight="1">
      <c r="A3" s="77" t="s">
        <v>1</v>
      </c>
      <c r="B3" s="77" t="s">
        <v>2</v>
      </c>
      <c r="C3" s="77" t="s">
        <v>3</v>
      </c>
      <c r="D3" s="77"/>
      <c r="E3" s="77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 t="s">
        <v>45</v>
      </c>
      <c r="P3" s="77"/>
      <c r="Q3" s="77" t="s">
        <v>6</v>
      </c>
      <c r="R3" s="77"/>
      <c r="S3" s="77"/>
      <c r="T3" s="77"/>
      <c r="U3" s="77"/>
      <c r="V3" s="77"/>
      <c r="W3" s="77"/>
      <c r="X3" s="77"/>
      <c r="Y3" s="76" t="s">
        <v>7</v>
      </c>
      <c r="Z3" s="76"/>
      <c r="AA3" s="76"/>
      <c r="AB3" s="76"/>
      <c r="AC3" s="76"/>
      <c r="AD3" s="76"/>
      <c r="AE3" s="76"/>
      <c r="AF3" s="76"/>
    </row>
    <row r="4" spans="1:32" ht="18" customHeight="1">
      <c r="A4" s="77"/>
      <c r="B4" s="77"/>
      <c r="C4" s="77" t="s">
        <v>68</v>
      </c>
      <c r="D4" s="77" t="s">
        <v>69</v>
      </c>
      <c r="E4" s="76" t="s">
        <v>8</v>
      </c>
      <c r="F4" s="76"/>
      <c r="G4" s="76"/>
      <c r="H4" s="76"/>
      <c r="I4" s="76" t="s">
        <v>9</v>
      </c>
      <c r="J4" s="76"/>
      <c r="K4" s="76"/>
      <c r="L4" s="76"/>
      <c r="M4" s="77" t="s">
        <v>10</v>
      </c>
      <c r="N4" s="77"/>
      <c r="O4" s="77"/>
      <c r="P4" s="77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  <c r="AE4" s="76" t="s">
        <v>18</v>
      </c>
      <c r="AF4" s="76"/>
    </row>
    <row r="5" spans="1:32" ht="33.75" customHeight="1">
      <c r="A5" s="77"/>
      <c r="B5" s="77"/>
      <c r="C5" s="77"/>
      <c r="D5" s="77"/>
      <c r="E5" s="76" t="s">
        <v>19</v>
      </c>
      <c r="F5" s="76"/>
      <c r="G5" s="77" t="s">
        <v>20</v>
      </c>
      <c r="H5" s="77"/>
      <c r="I5" s="76" t="s">
        <v>19</v>
      </c>
      <c r="J5" s="76"/>
      <c r="K5" s="77" t="s">
        <v>21</v>
      </c>
      <c r="L5" s="77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41.25" customHeight="1">
      <c r="A6" s="77"/>
      <c r="B6" s="77"/>
      <c r="C6" s="77"/>
      <c r="D6" s="77"/>
      <c r="E6" s="49" t="s">
        <v>66</v>
      </c>
      <c r="F6" s="49" t="s">
        <v>67</v>
      </c>
      <c r="G6" s="49" t="s">
        <v>22</v>
      </c>
      <c r="H6" s="49" t="s">
        <v>23</v>
      </c>
      <c r="I6" s="49" t="s">
        <v>66</v>
      </c>
      <c r="J6" s="49" t="s">
        <v>67</v>
      </c>
      <c r="K6" s="49" t="s">
        <v>22</v>
      </c>
      <c r="L6" s="49" t="s">
        <v>23</v>
      </c>
      <c r="M6" s="49" t="s">
        <v>66</v>
      </c>
      <c r="N6" s="49" t="s">
        <v>67</v>
      </c>
      <c r="O6" s="49" t="s">
        <v>66</v>
      </c>
      <c r="P6" s="49" t="s">
        <v>67</v>
      </c>
      <c r="Q6" s="49" t="s">
        <v>66</v>
      </c>
      <c r="R6" s="49" t="s">
        <v>67</v>
      </c>
      <c r="S6" s="49" t="s">
        <v>66</v>
      </c>
      <c r="T6" s="49" t="s">
        <v>67</v>
      </c>
      <c r="U6" s="49" t="s">
        <v>66</v>
      </c>
      <c r="V6" s="49" t="s">
        <v>67</v>
      </c>
      <c r="W6" s="49" t="s">
        <v>66</v>
      </c>
      <c r="X6" s="49" t="s">
        <v>67</v>
      </c>
      <c r="Y6" s="49" t="s">
        <v>66</v>
      </c>
      <c r="Z6" s="49" t="s">
        <v>67</v>
      </c>
      <c r="AA6" s="49" t="s">
        <v>66</v>
      </c>
      <c r="AB6" s="49" t="s">
        <v>67</v>
      </c>
      <c r="AC6" s="49" t="s">
        <v>66</v>
      </c>
      <c r="AD6" s="49" t="s">
        <v>67</v>
      </c>
      <c r="AE6" s="49" t="s">
        <v>66</v>
      </c>
      <c r="AF6" s="49" t="s">
        <v>67</v>
      </c>
    </row>
    <row r="7" spans="1:32" ht="38.25" customHeight="1">
      <c r="A7" s="49"/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33.75" customHeight="1">
      <c r="A8" s="20">
        <v>43</v>
      </c>
      <c r="B8" s="7" t="s">
        <v>72</v>
      </c>
      <c r="C8" s="20">
        <v>180</v>
      </c>
      <c r="D8" s="20">
        <v>200</v>
      </c>
      <c r="E8" s="20">
        <v>3.67</v>
      </c>
      <c r="F8" s="20">
        <v>4.08</v>
      </c>
      <c r="G8" s="20"/>
      <c r="H8" s="20"/>
      <c r="I8" s="20">
        <v>5.76</v>
      </c>
      <c r="J8" s="20">
        <v>6.4</v>
      </c>
      <c r="K8" s="20"/>
      <c r="L8" s="20"/>
      <c r="M8" s="20">
        <v>24.53</v>
      </c>
      <c r="N8" s="20">
        <v>27.26</v>
      </c>
      <c r="O8" s="20">
        <v>164.7</v>
      </c>
      <c r="P8" s="20">
        <v>183</v>
      </c>
      <c r="Q8" s="20">
        <v>36.96</v>
      </c>
      <c r="R8" s="20">
        <v>49.3</v>
      </c>
      <c r="S8" s="20">
        <v>86.55</v>
      </c>
      <c r="T8" s="20">
        <v>115.46</v>
      </c>
      <c r="U8" s="20">
        <v>27.74</v>
      </c>
      <c r="V8" s="20">
        <v>37</v>
      </c>
      <c r="W8" s="20">
        <v>1.01</v>
      </c>
      <c r="X8" s="20">
        <v>1.35</v>
      </c>
      <c r="Y8" s="20">
        <v>0.14</v>
      </c>
      <c r="Z8" s="20">
        <v>0.19</v>
      </c>
      <c r="AA8" s="20">
        <v>0.11</v>
      </c>
      <c r="AB8" s="20">
        <v>0.15</v>
      </c>
      <c r="AC8" s="20">
        <v>18.15</v>
      </c>
      <c r="AD8" s="20">
        <v>24.21</v>
      </c>
      <c r="AE8" s="20">
        <v>1.36</v>
      </c>
      <c r="AF8" s="20">
        <v>1.8</v>
      </c>
    </row>
    <row r="9" spans="1:32" ht="21.75" customHeight="1" hidden="1">
      <c r="A9" s="20">
        <v>11</v>
      </c>
      <c r="B9" s="7" t="s">
        <v>93</v>
      </c>
      <c r="C9" s="20">
        <v>80</v>
      </c>
      <c r="D9" s="20">
        <v>100</v>
      </c>
      <c r="E9" s="20">
        <v>8.8</v>
      </c>
      <c r="F9" s="20">
        <v>10.42</v>
      </c>
      <c r="G9" s="20">
        <v>2.5</v>
      </c>
      <c r="H9" s="20">
        <v>2.5</v>
      </c>
      <c r="I9" s="20">
        <v>13.06</v>
      </c>
      <c r="J9" s="20">
        <v>15.23</v>
      </c>
      <c r="K9" s="20">
        <v>1.9</v>
      </c>
      <c r="L9" s="20">
        <v>1.9</v>
      </c>
      <c r="M9" s="20">
        <v>9.66</v>
      </c>
      <c r="N9" s="20">
        <v>12.08</v>
      </c>
      <c r="O9" s="20">
        <v>191.33</v>
      </c>
      <c r="P9" s="20">
        <v>201.6</v>
      </c>
      <c r="Q9" s="20">
        <v>49.8</v>
      </c>
      <c r="R9" s="20">
        <v>49.8</v>
      </c>
      <c r="S9" s="20">
        <v>85.7</v>
      </c>
      <c r="T9" s="20">
        <v>85.7</v>
      </c>
      <c r="U9" s="20">
        <v>13</v>
      </c>
      <c r="V9" s="20">
        <v>13</v>
      </c>
      <c r="W9" s="20">
        <v>1.2</v>
      </c>
      <c r="X9" s="20">
        <v>1.2</v>
      </c>
      <c r="Y9" s="20">
        <v>0.02</v>
      </c>
      <c r="Z9" s="20">
        <v>0.02</v>
      </c>
      <c r="AA9" s="20">
        <v>0.05</v>
      </c>
      <c r="AB9" s="20">
        <v>0.05</v>
      </c>
      <c r="AC9" s="20">
        <v>0.3</v>
      </c>
      <c r="AD9" s="20">
        <v>0.3</v>
      </c>
      <c r="AE9" s="20">
        <v>0.03</v>
      </c>
      <c r="AF9" s="20">
        <v>0.03</v>
      </c>
    </row>
    <row r="10" spans="1:32" ht="40.5" customHeight="1">
      <c r="A10" s="20">
        <v>11</v>
      </c>
      <c r="B10" s="7" t="s">
        <v>138</v>
      </c>
      <c r="C10" s="20">
        <v>80</v>
      </c>
      <c r="D10" s="20">
        <v>100</v>
      </c>
      <c r="E10" s="20">
        <v>8.8</v>
      </c>
      <c r="F10" s="20">
        <v>10.42</v>
      </c>
      <c r="G10" s="20"/>
      <c r="H10" s="20"/>
      <c r="I10" s="20">
        <v>13.06</v>
      </c>
      <c r="J10" s="20">
        <v>15.23</v>
      </c>
      <c r="K10" s="20"/>
      <c r="L10" s="20"/>
      <c r="M10" s="20">
        <v>9.66</v>
      </c>
      <c r="N10" s="20">
        <v>12.08</v>
      </c>
      <c r="O10" s="20">
        <v>191.33</v>
      </c>
      <c r="P10" s="20">
        <v>201.6</v>
      </c>
      <c r="Q10" s="20">
        <v>12.6</v>
      </c>
      <c r="R10" s="20">
        <v>13.4</v>
      </c>
      <c r="S10" s="20">
        <v>0.41</v>
      </c>
      <c r="T10" s="20">
        <v>0.62</v>
      </c>
      <c r="U10" s="20">
        <v>15.03</v>
      </c>
      <c r="V10" s="20">
        <v>17.02</v>
      </c>
      <c r="W10" s="20">
        <v>0.004</v>
      </c>
      <c r="X10" s="20">
        <v>0.006</v>
      </c>
      <c r="Y10" s="20">
        <v>0.02</v>
      </c>
      <c r="Z10" s="20">
        <v>0.07</v>
      </c>
      <c r="AA10" s="20">
        <v>0.005</v>
      </c>
      <c r="AB10" s="20">
        <v>0.008</v>
      </c>
      <c r="AC10" s="20">
        <v>0.36</v>
      </c>
      <c r="AD10" s="20">
        <v>0.45</v>
      </c>
      <c r="AE10" s="20">
        <v>1.53</v>
      </c>
      <c r="AF10" s="20">
        <v>1.78</v>
      </c>
    </row>
    <row r="11" spans="1:32" ht="39.75" customHeight="1">
      <c r="A11" s="20" t="s">
        <v>104</v>
      </c>
      <c r="B11" s="7" t="s">
        <v>101</v>
      </c>
      <c r="C11" s="20">
        <v>20</v>
      </c>
      <c r="D11" s="20">
        <v>20</v>
      </c>
      <c r="E11" s="20">
        <v>1.3</v>
      </c>
      <c r="F11" s="20">
        <v>1.3</v>
      </c>
      <c r="G11" s="20"/>
      <c r="H11" s="20"/>
      <c r="I11" s="20">
        <v>0.24</v>
      </c>
      <c r="J11" s="20">
        <v>0.24</v>
      </c>
      <c r="K11" s="20"/>
      <c r="L11" s="20"/>
      <c r="M11" s="20">
        <v>0.53</v>
      </c>
      <c r="N11" s="20">
        <v>0.53</v>
      </c>
      <c r="O11" s="20">
        <v>36.2</v>
      </c>
      <c r="P11" s="20">
        <v>36.2</v>
      </c>
      <c r="Q11" s="20">
        <v>14</v>
      </c>
      <c r="R11" s="20">
        <v>21</v>
      </c>
      <c r="S11" s="20">
        <v>10</v>
      </c>
      <c r="T11" s="20">
        <v>12</v>
      </c>
      <c r="U11" s="20">
        <v>0.31</v>
      </c>
      <c r="V11" s="20">
        <v>0.63</v>
      </c>
      <c r="W11" s="20">
        <v>0.08</v>
      </c>
      <c r="X11" s="20">
        <v>1.12</v>
      </c>
      <c r="Y11" s="20">
        <v>0.02</v>
      </c>
      <c r="Z11" s="20">
        <v>0.04</v>
      </c>
      <c r="AA11" s="20">
        <v>0.07</v>
      </c>
      <c r="AB11" s="20">
        <v>0.1</v>
      </c>
      <c r="AC11" s="20">
        <v>0</v>
      </c>
      <c r="AD11" s="20">
        <v>0</v>
      </c>
      <c r="AE11" s="20">
        <v>67.2</v>
      </c>
      <c r="AF11" s="20">
        <v>75.4</v>
      </c>
    </row>
    <row r="12" spans="1:32" ht="22.5" customHeight="1">
      <c r="A12" s="55" t="s">
        <v>103</v>
      </c>
      <c r="B12" s="7" t="s">
        <v>102</v>
      </c>
      <c r="C12" s="20">
        <v>20</v>
      </c>
      <c r="D12" s="20">
        <v>50</v>
      </c>
      <c r="E12" s="20">
        <v>1.2</v>
      </c>
      <c r="F12" s="20">
        <v>3.07</v>
      </c>
      <c r="G12" s="20"/>
      <c r="H12" s="20"/>
      <c r="I12" s="20">
        <v>0.4</v>
      </c>
      <c r="J12" s="20">
        <v>1.07</v>
      </c>
      <c r="K12" s="20"/>
      <c r="L12" s="20"/>
      <c r="M12" s="20">
        <v>8.35</v>
      </c>
      <c r="N12" s="20">
        <v>20.9</v>
      </c>
      <c r="O12" s="20">
        <v>42.85</v>
      </c>
      <c r="P12" s="20">
        <v>107.2</v>
      </c>
      <c r="Q12" s="20">
        <v>9.2</v>
      </c>
      <c r="R12" s="20">
        <v>13.8</v>
      </c>
      <c r="S12" s="20">
        <v>42.4</v>
      </c>
      <c r="T12" s="20">
        <v>63.6</v>
      </c>
      <c r="U12" s="20">
        <v>10</v>
      </c>
      <c r="V12" s="20">
        <v>15</v>
      </c>
      <c r="W12" s="20">
        <v>1.24</v>
      </c>
      <c r="X12" s="20">
        <v>1.86</v>
      </c>
      <c r="Y12" s="20">
        <v>0.04</v>
      </c>
      <c r="Z12" s="20">
        <v>0.07</v>
      </c>
      <c r="AA12" s="20" t="s">
        <v>53</v>
      </c>
      <c r="AB12" s="20">
        <v>0.05</v>
      </c>
      <c r="AC12" s="20">
        <v>0</v>
      </c>
      <c r="AD12" s="20">
        <v>0</v>
      </c>
      <c r="AE12" s="20">
        <v>1.2</v>
      </c>
      <c r="AF12" s="20">
        <v>1.82</v>
      </c>
    </row>
    <row r="13" spans="1:32" ht="22.5" customHeight="1">
      <c r="A13" s="20" t="s">
        <v>85</v>
      </c>
      <c r="B13" s="7" t="s">
        <v>56</v>
      </c>
      <c r="C13" s="20">
        <v>200</v>
      </c>
      <c r="D13" s="20">
        <v>200</v>
      </c>
      <c r="E13" s="20">
        <v>8.9</v>
      </c>
      <c r="F13" s="20">
        <v>8.9</v>
      </c>
      <c r="G13" s="20">
        <v>0</v>
      </c>
      <c r="H13" s="20">
        <v>0</v>
      </c>
      <c r="I13" s="20">
        <v>3.06</v>
      </c>
      <c r="J13" s="20">
        <v>3.06</v>
      </c>
      <c r="K13" s="20">
        <v>0</v>
      </c>
      <c r="L13" s="20">
        <v>0</v>
      </c>
      <c r="M13" s="20">
        <v>26</v>
      </c>
      <c r="N13" s="20">
        <v>26</v>
      </c>
      <c r="O13" s="20">
        <v>58</v>
      </c>
      <c r="P13" s="20">
        <v>58</v>
      </c>
      <c r="Q13" s="20">
        <v>26</v>
      </c>
      <c r="R13" s="20">
        <v>26</v>
      </c>
      <c r="S13" s="20">
        <v>64</v>
      </c>
      <c r="T13" s="20">
        <v>64</v>
      </c>
      <c r="U13" s="20">
        <v>13</v>
      </c>
      <c r="V13" s="20">
        <v>13</v>
      </c>
      <c r="W13" s="20">
        <v>0.6</v>
      </c>
      <c r="X13" s="20">
        <v>0.6</v>
      </c>
      <c r="Y13" s="20">
        <v>0</v>
      </c>
      <c r="Z13" s="20">
        <v>0</v>
      </c>
      <c r="AA13" s="20">
        <v>0.06</v>
      </c>
      <c r="AB13" s="20">
        <v>0.06</v>
      </c>
      <c r="AC13" s="20">
        <v>17</v>
      </c>
      <c r="AD13" s="20">
        <v>17</v>
      </c>
      <c r="AE13" s="20">
        <v>0.1</v>
      </c>
      <c r="AF13" s="20">
        <v>0.1</v>
      </c>
    </row>
    <row r="14" spans="1:32" ht="26.25" customHeight="1">
      <c r="A14" s="20"/>
      <c r="B14" s="9" t="s">
        <v>140</v>
      </c>
      <c r="C14" s="49">
        <v>40</v>
      </c>
      <c r="D14" s="49">
        <v>60</v>
      </c>
      <c r="E14" s="49">
        <v>3.12</v>
      </c>
      <c r="F14" s="20">
        <v>4.68</v>
      </c>
      <c r="G14" s="20"/>
      <c r="H14" s="20">
        <v>1.4</v>
      </c>
      <c r="I14" s="20">
        <v>3.76</v>
      </c>
      <c r="J14" s="20">
        <v>5.64</v>
      </c>
      <c r="K14" s="20">
        <v>0.8</v>
      </c>
      <c r="L14" s="20"/>
      <c r="M14" s="20">
        <v>29.6</v>
      </c>
      <c r="N14" s="20">
        <v>44.4</v>
      </c>
      <c r="O14" s="20">
        <v>188.46</v>
      </c>
      <c r="P14" s="20">
        <v>282.7</v>
      </c>
      <c r="Q14" s="20">
        <v>33</v>
      </c>
      <c r="R14" s="20">
        <v>66</v>
      </c>
      <c r="S14" s="20">
        <v>25</v>
      </c>
      <c r="T14" s="20">
        <v>50</v>
      </c>
      <c r="U14" s="20">
        <v>6</v>
      </c>
      <c r="V14" s="20">
        <v>12</v>
      </c>
      <c r="W14" s="20">
        <v>0.4</v>
      </c>
      <c r="X14" s="20">
        <v>0.8</v>
      </c>
      <c r="Y14" s="128">
        <v>0.01</v>
      </c>
      <c r="Z14" s="128">
        <v>0.02</v>
      </c>
      <c r="AA14" s="128">
        <v>0.04</v>
      </c>
      <c r="AB14" s="128">
        <v>0.08</v>
      </c>
      <c r="AC14" s="129">
        <v>0.3</v>
      </c>
      <c r="AD14" s="129">
        <v>0.6</v>
      </c>
      <c r="AE14" s="20">
        <v>0</v>
      </c>
      <c r="AF14" s="20">
        <v>0</v>
      </c>
    </row>
    <row r="15" spans="1:32" s="45" customFormat="1" ht="22.5" customHeight="1">
      <c r="A15" s="55"/>
      <c r="B15" s="52" t="s">
        <v>25</v>
      </c>
      <c r="C15" s="20"/>
      <c r="D15" s="20"/>
      <c r="E15" s="57">
        <f aca="true" t="shared" si="0" ref="E15:AF15">SUM(E7:E14)</f>
        <v>35.79</v>
      </c>
      <c r="F15" s="57">
        <f t="shared" si="0"/>
        <v>42.870000000000005</v>
      </c>
      <c r="G15" s="57">
        <f t="shared" si="0"/>
        <v>2.5</v>
      </c>
      <c r="H15" s="57">
        <f t="shared" si="0"/>
        <v>3.9</v>
      </c>
      <c r="I15" s="57">
        <f t="shared" si="0"/>
        <v>39.34</v>
      </c>
      <c r="J15" s="57">
        <f t="shared" si="0"/>
        <v>46.870000000000005</v>
      </c>
      <c r="K15" s="57">
        <f t="shared" si="0"/>
        <v>2.7</v>
      </c>
      <c r="L15" s="57">
        <f t="shared" si="0"/>
        <v>1.9</v>
      </c>
      <c r="M15" s="57">
        <f t="shared" si="0"/>
        <v>108.32999999999998</v>
      </c>
      <c r="N15" s="57">
        <f t="shared" si="0"/>
        <v>143.25</v>
      </c>
      <c r="O15" s="57">
        <f t="shared" si="0"/>
        <v>872.8700000000001</v>
      </c>
      <c r="P15" s="57">
        <f t="shared" si="0"/>
        <v>1070.3000000000002</v>
      </c>
      <c r="Q15" s="57">
        <f t="shared" si="0"/>
        <v>181.56</v>
      </c>
      <c r="R15" s="57">
        <f t="shared" si="0"/>
        <v>239.3</v>
      </c>
      <c r="S15" s="57">
        <f t="shared" si="0"/>
        <v>314.06</v>
      </c>
      <c r="T15" s="57">
        <f t="shared" si="0"/>
        <v>391.38</v>
      </c>
      <c r="U15" s="57">
        <f t="shared" si="0"/>
        <v>85.08</v>
      </c>
      <c r="V15" s="57">
        <f t="shared" si="0"/>
        <v>107.64999999999999</v>
      </c>
      <c r="W15" s="57">
        <f t="shared" si="0"/>
        <v>4.534</v>
      </c>
      <c r="X15" s="57">
        <f t="shared" si="0"/>
        <v>6.935999999999999</v>
      </c>
      <c r="Y15" s="57">
        <f t="shared" si="0"/>
        <v>0.25</v>
      </c>
      <c r="Z15" s="57">
        <f t="shared" si="0"/>
        <v>0.41000000000000003</v>
      </c>
      <c r="AA15" s="57">
        <f t="shared" si="0"/>
        <v>0.335</v>
      </c>
      <c r="AB15" s="57">
        <f t="shared" si="0"/>
        <v>0.49800000000000005</v>
      </c>
      <c r="AC15" s="57">
        <f t="shared" si="0"/>
        <v>36.11</v>
      </c>
      <c r="AD15" s="57">
        <f t="shared" si="0"/>
        <v>42.56</v>
      </c>
      <c r="AE15" s="57">
        <f t="shared" si="0"/>
        <v>71.42</v>
      </c>
      <c r="AF15" s="57">
        <f t="shared" si="0"/>
        <v>80.92999999999999</v>
      </c>
    </row>
    <row r="16" spans="1:32" s="45" customFormat="1" ht="52.5" customHeight="1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38.25" customHeight="1">
      <c r="A17" s="20"/>
      <c r="B17" s="49"/>
      <c r="C17" s="4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6" customHeight="1">
      <c r="A18" s="49" t="s">
        <v>95</v>
      </c>
      <c r="B18" s="7" t="s">
        <v>137</v>
      </c>
      <c r="C18" s="20">
        <v>200</v>
      </c>
      <c r="D18" s="20">
        <v>250</v>
      </c>
      <c r="E18" s="20">
        <v>2.99</v>
      </c>
      <c r="F18" s="20">
        <v>3.74</v>
      </c>
      <c r="G18" s="20">
        <v>7.25</v>
      </c>
      <c r="H18" s="20">
        <v>8.3</v>
      </c>
      <c r="I18" s="20">
        <v>2.38</v>
      </c>
      <c r="J18" s="20">
        <v>2.97</v>
      </c>
      <c r="K18" s="20">
        <v>5.5</v>
      </c>
      <c r="L18" s="20">
        <v>6.2</v>
      </c>
      <c r="M18" s="20">
        <v>15.98</v>
      </c>
      <c r="N18" s="20">
        <v>19.97</v>
      </c>
      <c r="O18" s="20">
        <v>164.2</v>
      </c>
      <c r="P18" s="20">
        <v>192.3</v>
      </c>
      <c r="Q18" s="20">
        <v>30</v>
      </c>
      <c r="R18" s="20">
        <v>38</v>
      </c>
      <c r="S18" s="20">
        <v>160</v>
      </c>
      <c r="T18" s="20">
        <v>175</v>
      </c>
      <c r="U18" s="20">
        <v>27</v>
      </c>
      <c r="V18" s="20">
        <v>32</v>
      </c>
      <c r="W18" s="20">
        <v>1</v>
      </c>
      <c r="X18" s="20">
        <v>1.2</v>
      </c>
      <c r="Y18" s="20">
        <v>0.13</v>
      </c>
      <c r="Z18" s="20">
        <v>0.18</v>
      </c>
      <c r="AA18" s="20">
        <v>0.05</v>
      </c>
      <c r="AB18" s="20">
        <v>0.07</v>
      </c>
      <c r="AC18" s="20">
        <v>0</v>
      </c>
      <c r="AD18" s="20">
        <v>0</v>
      </c>
      <c r="AE18" s="20">
        <v>1</v>
      </c>
      <c r="AF18" s="20">
        <v>1.2</v>
      </c>
    </row>
    <row r="19" spans="1:32" ht="40.5" customHeight="1">
      <c r="A19" s="135" t="s">
        <v>109</v>
      </c>
      <c r="B19" s="7" t="s">
        <v>65</v>
      </c>
      <c r="C19" s="20">
        <v>80</v>
      </c>
      <c r="D19" s="20">
        <v>100</v>
      </c>
      <c r="E19" s="20">
        <v>6.03</v>
      </c>
      <c r="F19" s="20">
        <v>7.54</v>
      </c>
      <c r="G19" s="20">
        <v>32.8</v>
      </c>
      <c r="H19" s="20">
        <v>32.8</v>
      </c>
      <c r="I19" s="20">
        <v>12.54</v>
      </c>
      <c r="J19" s="20">
        <v>13.87</v>
      </c>
      <c r="K19" s="20">
        <v>0</v>
      </c>
      <c r="L19" s="20">
        <v>0</v>
      </c>
      <c r="M19" s="20">
        <v>4.62</v>
      </c>
      <c r="N19" s="20">
        <v>6.24</v>
      </c>
      <c r="O19" s="20">
        <v>125</v>
      </c>
      <c r="P19" s="20">
        <v>156.9</v>
      </c>
      <c r="Q19" s="20">
        <v>124</v>
      </c>
      <c r="R19" s="20">
        <v>154.8</v>
      </c>
      <c r="S19" s="20">
        <v>210</v>
      </c>
      <c r="T19" s="20">
        <v>242</v>
      </c>
      <c r="U19" s="20">
        <v>6</v>
      </c>
      <c r="V19" s="20">
        <v>6</v>
      </c>
      <c r="W19" s="20">
        <v>4</v>
      </c>
      <c r="X19" s="20">
        <v>6</v>
      </c>
      <c r="Y19" s="20">
        <v>0.1</v>
      </c>
      <c r="Z19" s="20">
        <v>0.2</v>
      </c>
      <c r="AA19" s="20">
        <v>0.1</v>
      </c>
      <c r="AB19" s="20">
        <v>0.1</v>
      </c>
      <c r="AC19" s="129">
        <v>1</v>
      </c>
      <c r="AD19" s="58">
        <v>1.29</v>
      </c>
      <c r="AE19" s="20">
        <v>5.3</v>
      </c>
      <c r="AF19" s="20">
        <v>7.3</v>
      </c>
    </row>
    <row r="20" spans="1:32" ht="39" customHeight="1">
      <c r="A20" s="49">
        <v>40</v>
      </c>
      <c r="B20" s="7" t="s">
        <v>73</v>
      </c>
      <c r="C20" s="49">
        <v>150</v>
      </c>
      <c r="D20" s="49">
        <v>200</v>
      </c>
      <c r="E20" s="20">
        <v>5.35</v>
      </c>
      <c r="F20" s="20">
        <v>7.14</v>
      </c>
      <c r="G20" s="20">
        <v>9.9</v>
      </c>
      <c r="H20" s="20">
        <v>19.9</v>
      </c>
      <c r="I20" s="20">
        <v>0.55</v>
      </c>
      <c r="J20" s="20">
        <v>0.74</v>
      </c>
      <c r="K20" s="20">
        <v>13.9</v>
      </c>
      <c r="L20" s="20">
        <v>27.8</v>
      </c>
      <c r="M20" s="20">
        <v>25.6</v>
      </c>
      <c r="N20" s="20">
        <v>27.6</v>
      </c>
      <c r="O20" s="20">
        <v>157.4</v>
      </c>
      <c r="P20" s="20">
        <v>209.9</v>
      </c>
      <c r="Q20" s="20">
        <v>131</v>
      </c>
      <c r="R20" s="20">
        <v>262</v>
      </c>
      <c r="S20" s="20">
        <v>78</v>
      </c>
      <c r="T20" s="20">
        <v>156</v>
      </c>
      <c r="U20" s="20">
        <v>13</v>
      </c>
      <c r="V20" s="20">
        <v>26</v>
      </c>
      <c r="W20" s="20">
        <v>0.9</v>
      </c>
      <c r="X20" s="20">
        <v>1.8</v>
      </c>
      <c r="Y20" s="20">
        <v>0.17</v>
      </c>
      <c r="Z20" s="20">
        <v>0.34</v>
      </c>
      <c r="AA20" s="20">
        <v>0.08</v>
      </c>
      <c r="AB20" s="20">
        <v>0.16</v>
      </c>
      <c r="AC20" s="20">
        <v>0</v>
      </c>
      <c r="AD20" s="20">
        <v>0</v>
      </c>
      <c r="AE20" s="20">
        <v>1.7</v>
      </c>
      <c r="AF20" s="20">
        <v>3.4</v>
      </c>
    </row>
    <row r="21" spans="1:32" ht="42.75" customHeight="1">
      <c r="A21" s="20">
        <v>8</v>
      </c>
      <c r="B21" s="7" t="s">
        <v>27</v>
      </c>
      <c r="C21" s="20">
        <v>200</v>
      </c>
      <c r="D21" s="20">
        <v>200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20.2</v>
      </c>
      <c r="N21" s="20">
        <v>20.2</v>
      </c>
      <c r="O21" s="20">
        <v>92</v>
      </c>
      <c r="P21" s="20">
        <v>92</v>
      </c>
      <c r="Q21" s="20">
        <v>14</v>
      </c>
      <c r="R21" s="20">
        <v>14</v>
      </c>
      <c r="S21" s="20">
        <v>14</v>
      </c>
      <c r="T21" s="20">
        <v>14</v>
      </c>
      <c r="U21" s="20">
        <v>8</v>
      </c>
      <c r="V21" s="20">
        <v>8</v>
      </c>
      <c r="W21" s="20">
        <v>2.8</v>
      </c>
      <c r="X21" s="20">
        <v>2.8</v>
      </c>
      <c r="Y21" s="20">
        <v>0.022</v>
      </c>
      <c r="Z21" s="20">
        <v>0.022</v>
      </c>
      <c r="AA21" s="20">
        <v>0.022</v>
      </c>
      <c r="AB21" s="20">
        <v>0.022</v>
      </c>
      <c r="AC21" s="20">
        <v>4</v>
      </c>
      <c r="AD21" s="20">
        <v>4</v>
      </c>
      <c r="AE21" s="20">
        <v>0.2</v>
      </c>
      <c r="AF21" s="20">
        <v>0.2</v>
      </c>
    </row>
    <row r="22" spans="1:32" ht="37.5" customHeight="1">
      <c r="A22" s="55" t="s">
        <v>103</v>
      </c>
      <c r="B22" s="7" t="s">
        <v>102</v>
      </c>
      <c r="C22" s="20">
        <v>40</v>
      </c>
      <c r="D22" s="20">
        <v>50</v>
      </c>
      <c r="E22" s="20">
        <v>2.24</v>
      </c>
      <c r="F22" s="20">
        <v>3.07</v>
      </c>
      <c r="G22" s="20"/>
      <c r="H22" s="20"/>
      <c r="I22" s="20">
        <v>0.8</v>
      </c>
      <c r="J22" s="20">
        <v>1.07</v>
      </c>
      <c r="K22" s="20"/>
      <c r="L22" s="20"/>
      <c r="M22" s="20">
        <v>16.7</v>
      </c>
      <c r="N22" s="20">
        <v>20.9</v>
      </c>
      <c r="O22" s="20">
        <v>85.7</v>
      </c>
      <c r="P22" s="20">
        <v>107.2</v>
      </c>
      <c r="Q22" s="20">
        <v>9.2</v>
      </c>
      <c r="R22" s="20">
        <v>13.8</v>
      </c>
      <c r="S22" s="20">
        <v>42.4</v>
      </c>
      <c r="T22" s="20">
        <v>63.6</v>
      </c>
      <c r="U22" s="20">
        <v>10</v>
      </c>
      <c r="V22" s="20">
        <v>15</v>
      </c>
      <c r="W22" s="20">
        <v>1.24</v>
      </c>
      <c r="X22" s="20">
        <v>1.86</v>
      </c>
      <c r="Y22" s="20">
        <v>0.04</v>
      </c>
      <c r="Z22" s="20">
        <v>0.07</v>
      </c>
      <c r="AA22" s="20">
        <v>0.04</v>
      </c>
      <c r="AB22" s="20">
        <v>0.05</v>
      </c>
      <c r="AC22" s="20">
        <v>0</v>
      </c>
      <c r="AD22" s="20">
        <v>0</v>
      </c>
      <c r="AE22" s="20">
        <v>1.2</v>
      </c>
      <c r="AF22" s="20">
        <v>1.82</v>
      </c>
    </row>
    <row r="23" spans="1:32" ht="30.75" customHeight="1">
      <c r="A23" s="20"/>
      <c r="B23" s="9" t="s">
        <v>107</v>
      </c>
      <c r="C23" s="49">
        <v>20</v>
      </c>
      <c r="D23" s="49">
        <v>40</v>
      </c>
      <c r="E23" s="49">
        <v>1.44</v>
      </c>
      <c r="F23" s="20">
        <v>2.88</v>
      </c>
      <c r="G23" s="20"/>
      <c r="H23" s="20">
        <v>1.4</v>
      </c>
      <c r="I23" s="20">
        <v>4.62</v>
      </c>
      <c r="J23" s="20">
        <v>9.24</v>
      </c>
      <c r="K23" s="20">
        <v>0.8</v>
      </c>
      <c r="L23" s="20"/>
      <c r="M23" s="20">
        <v>11.76</v>
      </c>
      <c r="N23" s="20">
        <v>23.52</v>
      </c>
      <c r="O23" s="20">
        <v>95.6</v>
      </c>
      <c r="P23" s="20">
        <v>191.2</v>
      </c>
      <c r="Q23" s="20">
        <v>33</v>
      </c>
      <c r="R23" s="20">
        <v>66</v>
      </c>
      <c r="S23" s="20">
        <v>25</v>
      </c>
      <c r="T23" s="20">
        <v>50</v>
      </c>
      <c r="U23" s="20">
        <v>6</v>
      </c>
      <c r="V23" s="20">
        <v>12</v>
      </c>
      <c r="W23" s="20">
        <v>0.4</v>
      </c>
      <c r="X23" s="20">
        <v>0.8</v>
      </c>
      <c r="Y23" s="128">
        <v>0.01</v>
      </c>
      <c r="Z23" s="128">
        <v>0.02</v>
      </c>
      <c r="AA23" s="128">
        <v>0.04</v>
      </c>
      <c r="AB23" s="128">
        <v>0.08</v>
      </c>
      <c r="AC23" s="129">
        <v>0.3</v>
      </c>
      <c r="AD23" s="129">
        <v>0.6</v>
      </c>
      <c r="AE23" s="20">
        <v>0</v>
      </c>
      <c r="AF23" s="20">
        <v>0</v>
      </c>
    </row>
    <row r="24" spans="1:32" ht="6" customHeight="1">
      <c r="A24" s="20"/>
      <c r="B24" s="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ht="33" customHeight="1">
      <c r="A25" s="20"/>
      <c r="B25" s="52" t="s">
        <v>38</v>
      </c>
      <c r="C25" s="57"/>
      <c r="D25" s="57"/>
      <c r="E25" s="57">
        <f aca="true" t="shared" si="1" ref="E25:AF25">E17+E18+E19+E20+E21+E22+E23+E24</f>
        <v>18.05</v>
      </c>
      <c r="F25" s="57">
        <f t="shared" si="1"/>
        <v>24.37</v>
      </c>
      <c r="G25" s="57">
        <f t="shared" si="1"/>
        <v>49.949999999999996</v>
      </c>
      <c r="H25" s="57">
        <f t="shared" si="1"/>
        <v>62.39999999999999</v>
      </c>
      <c r="I25" s="57">
        <f t="shared" si="1"/>
        <v>20.89</v>
      </c>
      <c r="J25" s="57">
        <f t="shared" si="1"/>
        <v>27.89</v>
      </c>
      <c r="K25" s="57">
        <f t="shared" si="1"/>
        <v>20.2</v>
      </c>
      <c r="L25" s="57">
        <f t="shared" si="1"/>
        <v>34</v>
      </c>
      <c r="M25" s="57">
        <f t="shared" si="1"/>
        <v>94.86000000000001</v>
      </c>
      <c r="N25" s="57">
        <f t="shared" si="1"/>
        <v>118.42999999999999</v>
      </c>
      <c r="O25" s="57">
        <f t="shared" si="1"/>
        <v>719.9000000000001</v>
      </c>
      <c r="P25" s="57">
        <f t="shared" si="1"/>
        <v>949.5</v>
      </c>
      <c r="Q25" s="57">
        <f t="shared" si="1"/>
        <v>341.2</v>
      </c>
      <c r="R25" s="57">
        <f t="shared" si="1"/>
        <v>548.6</v>
      </c>
      <c r="S25" s="57">
        <f t="shared" si="1"/>
        <v>529.4</v>
      </c>
      <c r="T25" s="57">
        <f t="shared" si="1"/>
        <v>700.6</v>
      </c>
      <c r="U25" s="57">
        <f t="shared" si="1"/>
        <v>70</v>
      </c>
      <c r="V25" s="57">
        <f t="shared" si="1"/>
        <v>99</v>
      </c>
      <c r="W25" s="57">
        <f t="shared" si="1"/>
        <v>10.34</v>
      </c>
      <c r="X25" s="57">
        <f t="shared" si="1"/>
        <v>14.46</v>
      </c>
      <c r="Y25" s="57">
        <f t="shared" si="1"/>
        <v>0.47200000000000003</v>
      </c>
      <c r="Z25" s="57">
        <f t="shared" si="1"/>
        <v>0.8320000000000001</v>
      </c>
      <c r="AA25" s="57">
        <f t="shared" si="1"/>
        <v>0.332</v>
      </c>
      <c r="AB25" s="57">
        <f t="shared" si="1"/>
        <v>0.48200000000000004</v>
      </c>
      <c r="AC25" s="57">
        <f t="shared" si="1"/>
        <v>5.3</v>
      </c>
      <c r="AD25" s="57">
        <f t="shared" si="1"/>
        <v>5.89</v>
      </c>
      <c r="AE25" s="57">
        <f t="shared" si="1"/>
        <v>9.399999999999999</v>
      </c>
      <c r="AF25" s="57">
        <f t="shared" si="1"/>
        <v>13.92</v>
      </c>
    </row>
    <row r="26" spans="1:32" ht="150.75" customHeight="1">
      <c r="A26" s="20"/>
      <c r="B26" s="52" t="s">
        <v>32</v>
      </c>
      <c r="C26" s="57"/>
      <c r="D26" s="57"/>
      <c r="E26" s="57">
        <f aca="true" t="shared" si="2" ref="E26:AF26">E15+E25</f>
        <v>53.84</v>
      </c>
      <c r="F26" s="57">
        <f t="shared" si="2"/>
        <v>67.24000000000001</v>
      </c>
      <c r="G26" s="57">
        <f t="shared" si="2"/>
        <v>52.449999999999996</v>
      </c>
      <c r="H26" s="57">
        <f t="shared" si="2"/>
        <v>66.3</v>
      </c>
      <c r="I26" s="57">
        <f t="shared" si="2"/>
        <v>60.230000000000004</v>
      </c>
      <c r="J26" s="57">
        <f t="shared" si="2"/>
        <v>74.76</v>
      </c>
      <c r="K26" s="57">
        <f t="shared" si="2"/>
        <v>22.9</v>
      </c>
      <c r="L26" s="57">
        <f t="shared" si="2"/>
        <v>35.9</v>
      </c>
      <c r="M26" s="57">
        <f t="shared" si="2"/>
        <v>203.19</v>
      </c>
      <c r="N26" s="57">
        <f t="shared" si="2"/>
        <v>261.68</v>
      </c>
      <c r="O26" s="57">
        <f t="shared" si="2"/>
        <v>1592.7700000000002</v>
      </c>
      <c r="P26" s="57">
        <f t="shared" si="2"/>
        <v>2019.8000000000002</v>
      </c>
      <c r="Q26" s="57">
        <f t="shared" si="2"/>
        <v>522.76</v>
      </c>
      <c r="R26" s="57">
        <f t="shared" si="2"/>
        <v>787.9000000000001</v>
      </c>
      <c r="S26" s="57">
        <f t="shared" si="2"/>
        <v>843.46</v>
      </c>
      <c r="T26" s="57">
        <f t="shared" si="2"/>
        <v>1091.98</v>
      </c>
      <c r="U26" s="57">
        <f t="shared" si="2"/>
        <v>155.07999999999998</v>
      </c>
      <c r="V26" s="57">
        <f t="shared" si="2"/>
        <v>206.64999999999998</v>
      </c>
      <c r="W26" s="57">
        <f t="shared" si="2"/>
        <v>14.873999999999999</v>
      </c>
      <c r="X26" s="57">
        <f t="shared" si="2"/>
        <v>21.396</v>
      </c>
      <c r="Y26" s="57">
        <f t="shared" si="2"/>
        <v>0.722</v>
      </c>
      <c r="Z26" s="57">
        <f t="shared" si="2"/>
        <v>1.242</v>
      </c>
      <c r="AA26" s="57">
        <f t="shared" si="2"/>
        <v>0.667</v>
      </c>
      <c r="AB26" s="57">
        <f t="shared" si="2"/>
        <v>0.9800000000000001</v>
      </c>
      <c r="AC26" s="57">
        <f t="shared" si="2"/>
        <v>41.41</v>
      </c>
      <c r="AD26" s="57">
        <f t="shared" si="2"/>
        <v>48.45</v>
      </c>
      <c r="AE26" s="57">
        <f t="shared" si="2"/>
        <v>80.82</v>
      </c>
      <c r="AF26" s="57">
        <f t="shared" si="2"/>
        <v>94.85</v>
      </c>
    </row>
    <row r="27" spans="1:32" ht="2.25" customHeight="1">
      <c r="A27" s="32"/>
      <c r="B27" s="85" t="s">
        <v>132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</sheetData>
  <sheetProtection selectLockedCells="1" selectUnlockedCells="1"/>
  <mergeCells count="28">
    <mergeCell ref="A1:AF1"/>
    <mergeCell ref="A2:AF2"/>
    <mergeCell ref="A3:A6"/>
    <mergeCell ref="B3:B6"/>
    <mergeCell ref="C3:D3"/>
    <mergeCell ref="E3:N3"/>
    <mergeCell ref="O3:P5"/>
    <mergeCell ref="Q3:X3"/>
    <mergeCell ref="Y3:AF3"/>
    <mergeCell ref="Y4:Z5"/>
    <mergeCell ref="AA4:AB5"/>
    <mergeCell ref="AC4:AD5"/>
    <mergeCell ref="C4:C6"/>
    <mergeCell ref="D4:D6"/>
    <mergeCell ref="E4:H4"/>
    <mergeCell ref="I4:L4"/>
    <mergeCell ref="M4:N5"/>
    <mergeCell ref="Q4:R5"/>
    <mergeCell ref="B27:AF27"/>
    <mergeCell ref="AE4:AF5"/>
    <mergeCell ref="E5:F5"/>
    <mergeCell ref="G5:H5"/>
    <mergeCell ref="I5:J5"/>
    <mergeCell ref="K5:L5"/>
    <mergeCell ref="A16:AF16"/>
    <mergeCell ref="S4:T5"/>
    <mergeCell ref="U4:V5"/>
    <mergeCell ref="W4:X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4"/>
  <sheetViews>
    <sheetView zoomScale="40" zoomScaleNormal="40" zoomScaleSheetLayoutView="75" zoomScalePageLayoutView="0" workbookViewId="0" topLeftCell="A4">
      <pane xSplit="2" topLeftCell="C1" activePane="topRight" state="frozen"/>
      <selection pane="topLeft" activeCell="A218" sqref="A218"/>
      <selection pane="topRight" activeCell="AL20" sqref="AL20"/>
    </sheetView>
  </sheetViews>
  <sheetFormatPr defaultColWidth="9.00390625" defaultRowHeight="12.75"/>
  <cols>
    <col min="1" max="1" width="4.75390625" style="1" customWidth="1"/>
    <col min="2" max="2" width="24.375" style="2" customWidth="1"/>
    <col min="3" max="3" width="8.125" style="1" customWidth="1"/>
    <col min="4" max="4" width="7.75390625" style="1" customWidth="1"/>
    <col min="5" max="5" width="11.75390625" style="1" customWidth="1"/>
    <col min="6" max="6" width="9.00390625" style="1" bestFit="1" customWidth="1"/>
    <col min="7" max="7" width="0.6171875" style="1" hidden="1" customWidth="1"/>
    <col min="8" max="8" width="8.375" style="1" hidden="1" customWidth="1"/>
    <col min="9" max="9" width="8.125" style="1" customWidth="1"/>
    <col min="10" max="10" width="7.375" style="1" customWidth="1"/>
    <col min="11" max="11" width="5.00390625" style="1" customWidth="1"/>
    <col min="12" max="12" width="5.625" style="1" hidden="1" customWidth="1"/>
    <col min="13" max="13" width="7.875" style="1" customWidth="1"/>
    <col min="14" max="14" width="20.875" style="1" customWidth="1"/>
    <col min="15" max="15" width="8.875" style="1" customWidth="1"/>
    <col min="16" max="16" width="8.125" style="2" customWidth="1"/>
    <col min="17" max="17" width="8.625" style="2" customWidth="1"/>
    <col min="18" max="18" width="10.75390625" style="2" customWidth="1"/>
    <col min="19" max="19" width="8.875" style="2" customWidth="1"/>
    <col min="20" max="20" width="7.75390625" style="2" customWidth="1"/>
    <col min="21" max="22" width="8.625" style="2" customWidth="1"/>
    <col min="23" max="23" width="8.00390625" style="2" customWidth="1"/>
    <col min="24" max="24" width="9.00390625" style="2" customWidth="1"/>
    <col min="25" max="25" width="9.25390625" style="2" customWidth="1"/>
    <col min="26" max="26" width="7.25390625" style="2" customWidth="1"/>
    <col min="27" max="27" width="10.875" style="2" customWidth="1"/>
    <col min="28" max="28" width="10.375" style="2" customWidth="1"/>
    <col min="29" max="29" width="8.75390625" style="2" customWidth="1"/>
    <col min="30" max="30" width="15.75390625" style="2" customWidth="1"/>
    <col min="31" max="31" width="14.00390625" style="2" customWidth="1"/>
    <col min="32" max="32" width="19.375" style="2" customWidth="1"/>
    <col min="33" max="16384" width="9.125" style="1" customWidth="1"/>
  </cols>
  <sheetData>
    <row r="1" spans="1:32" ht="2.25" customHeight="1">
      <c r="A1" s="32"/>
      <c r="B1" s="85" t="s">
        <v>132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6"/>
    </row>
    <row r="2" spans="1:32" ht="95.25" customHeight="1">
      <c r="A2" s="122" t="s">
        <v>132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1"/>
    </row>
    <row r="3" spans="1:32" ht="36" customHeight="1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87"/>
    </row>
    <row r="4" spans="1:32" ht="30.75" customHeight="1">
      <c r="A4" s="94" t="s">
        <v>1</v>
      </c>
      <c r="B4" s="94" t="s">
        <v>2</v>
      </c>
      <c r="C4" s="112" t="s">
        <v>3</v>
      </c>
      <c r="D4" s="114"/>
      <c r="E4" s="112" t="s">
        <v>4</v>
      </c>
      <c r="F4" s="113"/>
      <c r="G4" s="113"/>
      <c r="H4" s="113"/>
      <c r="I4" s="113"/>
      <c r="J4" s="113"/>
      <c r="K4" s="113"/>
      <c r="L4" s="113"/>
      <c r="M4" s="113"/>
      <c r="N4" s="114"/>
      <c r="O4" s="112" t="s">
        <v>29</v>
      </c>
      <c r="P4" s="114"/>
      <c r="Q4" s="112" t="s">
        <v>6</v>
      </c>
      <c r="R4" s="113"/>
      <c r="S4" s="113"/>
      <c r="T4" s="113"/>
      <c r="U4" s="113"/>
      <c r="V4" s="113"/>
      <c r="W4" s="113"/>
      <c r="X4" s="114"/>
      <c r="Y4" s="115" t="s">
        <v>7</v>
      </c>
      <c r="Z4" s="116"/>
      <c r="AA4" s="116"/>
      <c r="AB4" s="116"/>
      <c r="AC4" s="116"/>
      <c r="AD4" s="116"/>
      <c r="AE4" s="116"/>
      <c r="AF4" s="117"/>
    </row>
    <row r="5" spans="1:32" ht="17.25" customHeight="1">
      <c r="A5" s="95"/>
      <c r="B5" s="95"/>
      <c r="C5" s="94" t="s">
        <v>68</v>
      </c>
      <c r="D5" s="94" t="s">
        <v>69</v>
      </c>
      <c r="E5" s="115" t="s">
        <v>8</v>
      </c>
      <c r="F5" s="116"/>
      <c r="G5" s="116"/>
      <c r="H5" s="117"/>
      <c r="I5" s="115" t="s">
        <v>9</v>
      </c>
      <c r="J5" s="116"/>
      <c r="K5" s="116"/>
      <c r="L5" s="117"/>
      <c r="M5" s="123" t="s">
        <v>10</v>
      </c>
      <c r="N5" s="124"/>
      <c r="O5" s="94" t="s">
        <v>68</v>
      </c>
      <c r="P5" s="94" t="s">
        <v>70</v>
      </c>
      <c r="Q5" s="99" t="s">
        <v>11</v>
      </c>
      <c r="R5" s="100"/>
      <c r="S5" s="99" t="s">
        <v>12</v>
      </c>
      <c r="T5" s="100"/>
      <c r="U5" s="99" t="s">
        <v>13</v>
      </c>
      <c r="V5" s="100"/>
      <c r="W5" s="99" t="s">
        <v>14</v>
      </c>
      <c r="X5" s="100"/>
      <c r="Y5" s="99" t="s">
        <v>15</v>
      </c>
      <c r="Z5" s="100"/>
      <c r="AA5" s="99" t="s">
        <v>16</v>
      </c>
      <c r="AB5" s="100"/>
      <c r="AC5" s="99" t="s">
        <v>17</v>
      </c>
      <c r="AD5" s="100"/>
      <c r="AE5" s="99" t="s">
        <v>18</v>
      </c>
      <c r="AF5" s="100"/>
    </row>
    <row r="6" spans="1:32" ht="26.25" customHeight="1">
      <c r="A6" s="95"/>
      <c r="B6" s="95"/>
      <c r="C6" s="95"/>
      <c r="D6" s="95"/>
      <c r="E6" s="115" t="s">
        <v>19</v>
      </c>
      <c r="F6" s="117"/>
      <c r="G6" s="112"/>
      <c r="H6" s="114"/>
      <c r="I6" s="115" t="s">
        <v>19</v>
      </c>
      <c r="J6" s="117"/>
      <c r="K6" s="112"/>
      <c r="L6" s="114"/>
      <c r="M6" s="125"/>
      <c r="N6" s="126"/>
      <c r="O6" s="95"/>
      <c r="P6" s="95"/>
      <c r="Q6" s="101"/>
      <c r="R6" s="102"/>
      <c r="S6" s="101"/>
      <c r="T6" s="102"/>
      <c r="U6" s="101"/>
      <c r="V6" s="102"/>
      <c r="W6" s="101"/>
      <c r="X6" s="102"/>
      <c r="Y6" s="101"/>
      <c r="Z6" s="102"/>
      <c r="AA6" s="101"/>
      <c r="AB6" s="102"/>
      <c r="AC6" s="101"/>
      <c r="AD6" s="102"/>
      <c r="AE6" s="101"/>
      <c r="AF6" s="102"/>
    </row>
    <row r="7" spans="1:32" ht="35.25" customHeight="1">
      <c r="A7" s="96"/>
      <c r="B7" s="96"/>
      <c r="C7" s="96"/>
      <c r="D7" s="96"/>
      <c r="E7" s="4" t="s">
        <v>66</v>
      </c>
      <c r="F7" s="4" t="s">
        <v>67</v>
      </c>
      <c r="G7" s="4"/>
      <c r="H7" s="4" t="s">
        <v>23</v>
      </c>
      <c r="I7" s="4" t="s">
        <v>66</v>
      </c>
      <c r="J7" s="4" t="s">
        <v>67</v>
      </c>
      <c r="K7" s="4" t="s">
        <v>22</v>
      </c>
      <c r="L7" s="4"/>
      <c r="M7" s="4" t="s">
        <v>66</v>
      </c>
      <c r="N7" s="4" t="s">
        <v>67</v>
      </c>
      <c r="O7" s="96"/>
      <c r="P7" s="96"/>
      <c r="Q7" s="4" t="s">
        <v>66</v>
      </c>
      <c r="R7" s="4" t="s">
        <v>67</v>
      </c>
      <c r="S7" s="4" t="s">
        <v>66</v>
      </c>
      <c r="T7" s="4" t="s">
        <v>67</v>
      </c>
      <c r="U7" s="4" t="s">
        <v>66</v>
      </c>
      <c r="V7" s="4" t="s">
        <v>67</v>
      </c>
      <c r="W7" s="4" t="s">
        <v>66</v>
      </c>
      <c r="X7" s="4" t="s">
        <v>67</v>
      </c>
      <c r="Y7" s="4" t="s">
        <v>66</v>
      </c>
      <c r="Z7" s="4" t="s">
        <v>67</v>
      </c>
      <c r="AA7" s="4" t="s">
        <v>66</v>
      </c>
      <c r="AB7" s="4" t="s">
        <v>67</v>
      </c>
      <c r="AC7" s="4" t="s">
        <v>66</v>
      </c>
      <c r="AD7" s="4" t="s">
        <v>67</v>
      </c>
      <c r="AE7" s="4" t="s">
        <v>66</v>
      </c>
      <c r="AF7" s="4" t="s">
        <v>67</v>
      </c>
    </row>
    <row r="8" spans="1:32" ht="41.25" customHeight="1">
      <c r="A8" s="5"/>
      <c r="B8" s="127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0"/>
      <c r="Z8" s="10"/>
      <c r="AA8" s="10"/>
      <c r="AB8" s="10"/>
      <c r="AC8" s="12"/>
      <c r="AD8" s="12"/>
      <c r="AE8" s="5"/>
      <c r="AF8" s="5"/>
    </row>
    <row r="9" spans="1:32" ht="44.25" customHeight="1">
      <c r="A9" s="4">
        <v>9</v>
      </c>
      <c r="B9" s="16" t="s">
        <v>125</v>
      </c>
      <c r="C9" s="4">
        <v>200</v>
      </c>
      <c r="D9" s="4">
        <v>250</v>
      </c>
      <c r="E9" s="5">
        <v>4.02</v>
      </c>
      <c r="F9" s="5">
        <v>5.63</v>
      </c>
      <c r="G9" s="5"/>
      <c r="H9" s="5">
        <v>4.07</v>
      </c>
      <c r="I9" s="5">
        <v>6.6</v>
      </c>
      <c r="J9" s="5">
        <v>8.8</v>
      </c>
      <c r="K9" s="5">
        <v>23</v>
      </c>
      <c r="L9" s="5"/>
      <c r="M9" s="5">
        <v>53.6</v>
      </c>
      <c r="N9" s="5">
        <v>72.4</v>
      </c>
      <c r="O9" s="5">
        <v>235.71</v>
      </c>
      <c r="P9" s="5">
        <v>314.28</v>
      </c>
      <c r="Q9" s="5">
        <v>135</v>
      </c>
      <c r="R9" s="5">
        <v>135</v>
      </c>
      <c r="S9" s="5">
        <v>200</v>
      </c>
      <c r="T9" s="5">
        <v>200</v>
      </c>
      <c r="U9" s="5">
        <v>23</v>
      </c>
      <c r="V9" s="5">
        <v>23</v>
      </c>
      <c r="W9" s="5">
        <v>0.4</v>
      </c>
      <c r="X9" s="5">
        <v>0.4</v>
      </c>
      <c r="Y9" s="5">
        <v>0.03</v>
      </c>
      <c r="Z9" s="5">
        <v>0.03</v>
      </c>
      <c r="AA9" s="5">
        <v>0.3</v>
      </c>
      <c r="AB9" s="5">
        <v>0.3</v>
      </c>
      <c r="AC9" s="5">
        <v>0.5</v>
      </c>
      <c r="AD9" s="5">
        <v>0.5</v>
      </c>
      <c r="AE9" s="5" t="s">
        <v>30</v>
      </c>
      <c r="AF9" s="5">
        <v>1.5</v>
      </c>
    </row>
    <row r="10" spans="1:32" ht="39" customHeight="1">
      <c r="A10" s="5" t="s">
        <v>85</v>
      </c>
      <c r="B10" s="16" t="s">
        <v>56</v>
      </c>
      <c r="C10" s="5">
        <v>200</v>
      </c>
      <c r="D10" s="5">
        <v>200</v>
      </c>
      <c r="E10" s="5">
        <v>8.9</v>
      </c>
      <c r="F10" s="5">
        <v>8.9</v>
      </c>
      <c r="G10" s="5">
        <v>0</v>
      </c>
      <c r="H10" s="5">
        <v>0</v>
      </c>
      <c r="I10" s="5">
        <v>3.06</v>
      </c>
      <c r="J10" s="5">
        <v>3.06</v>
      </c>
      <c r="K10" s="5">
        <v>0</v>
      </c>
      <c r="L10" s="5">
        <v>0</v>
      </c>
      <c r="M10" s="5">
        <v>26</v>
      </c>
      <c r="N10" s="5">
        <v>26</v>
      </c>
      <c r="O10" s="5">
        <v>58</v>
      </c>
      <c r="P10" s="5">
        <v>58</v>
      </c>
      <c r="Q10" s="5">
        <v>26</v>
      </c>
      <c r="R10" s="5">
        <v>26</v>
      </c>
      <c r="S10" s="5">
        <v>64</v>
      </c>
      <c r="T10" s="5">
        <v>64</v>
      </c>
      <c r="U10" s="5">
        <v>13</v>
      </c>
      <c r="V10" s="5">
        <v>13</v>
      </c>
      <c r="W10" s="5">
        <v>0.6</v>
      </c>
      <c r="X10" s="5">
        <v>0.6</v>
      </c>
      <c r="Y10" s="5">
        <v>0</v>
      </c>
      <c r="Z10" s="5">
        <v>0</v>
      </c>
      <c r="AA10" s="5">
        <v>0.06</v>
      </c>
      <c r="AB10" s="5">
        <v>0.06</v>
      </c>
      <c r="AC10" s="5">
        <v>17</v>
      </c>
      <c r="AD10" s="5">
        <v>17</v>
      </c>
      <c r="AE10" s="5">
        <v>0.1</v>
      </c>
      <c r="AF10" s="5">
        <v>0.1</v>
      </c>
    </row>
    <row r="11" spans="1:32" ht="36" customHeight="1">
      <c r="A11" s="5">
        <v>80</v>
      </c>
      <c r="B11" s="16" t="s">
        <v>115</v>
      </c>
      <c r="C11" s="5">
        <v>50</v>
      </c>
      <c r="D11" s="5">
        <v>55</v>
      </c>
      <c r="E11" s="5">
        <v>5.88</v>
      </c>
      <c r="F11" s="5">
        <v>7.04</v>
      </c>
      <c r="G11" s="5"/>
      <c r="H11" s="5"/>
      <c r="I11" s="5">
        <v>5.23</v>
      </c>
      <c r="J11" s="5">
        <v>6.7</v>
      </c>
      <c r="K11" s="5"/>
      <c r="L11" s="5"/>
      <c r="M11" s="5">
        <v>16.7</v>
      </c>
      <c r="N11" s="5">
        <v>16.7</v>
      </c>
      <c r="O11" s="5">
        <v>140.3</v>
      </c>
      <c r="P11" s="5">
        <v>158.5</v>
      </c>
      <c r="Q11" s="5">
        <v>52.2</v>
      </c>
      <c r="R11" s="5">
        <v>59.4</v>
      </c>
      <c r="S11" s="5">
        <v>0.65</v>
      </c>
      <c r="T11" s="5">
        <v>0.67</v>
      </c>
      <c r="U11" s="5">
        <v>8.9</v>
      </c>
      <c r="V11" s="5">
        <v>9.4</v>
      </c>
      <c r="W11" s="5">
        <v>0.02</v>
      </c>
      <c r="X11" s="5">
        <v>0.022</v>
      </c>
      <c r="Y11" s="5">
        <v>0.05</v>
      </c>
      <c r="Z11" s="5">
        <v>0.052</v>
      </c>
      <c r="AA11" s="5">
        <v>0.05</v>
      </c>
      <c r="AB11" s="5">
        <v>0.052</v>
      </c>
      <c r="AC11" s="5">
        <v>0</v>
      </c>
      <c r="AD11" s="5">
        <v>0</v>
      </c>
      <c r="AE11" s="5">
        <v>1</v>
      </c>
      <c r="AF11" s="5">
        <v>1.2</v>
      </c>
    </row>
    <row r="12" spans="1:32" ht="36" customHeight="1">
      <c r="A12" s="5" t="s">
        <v>104</v>
      </c>
      <c r="B12" s="16" t="s">
        <v>101</v>
      </c>
      <c r="C12" s="5">
        <v>20</v>
      </c>
      <c r="D12" s="5">
        <v>40</v>
      </c>
      <c r="E12" s="5">
        <v>1.2</v>
      </c>
      <c r="F12" s="5">
        <v>3.96</v>
      </c>
      <c r="G12" s="5"/>
      <c r="H12" s="5"/>
      <c r="I12" s="5">
        <v>0.48</v>
      </c>
      <c r="J12" s="5">
        <v>0.72</v>
      </c>
      <c r="K12" s="5"/>
      <c r="L12" s="5"/>
      <c r="M12" s="5">
        <v>1.05</v>
      </c>
      <c r="N12" s="5">
        <v>1.38</v>
      </c>
      <c r="O12" s="5">
        <v>72.4</v>
      </c>
      <c r="P12" s="5">
        <v>108.6</v>
      </c>
      <c r="Q12" s="5">
        <v>14</v>
      </c>
      <c r="R12" s="5">
        <v>21</v>
      </c>
      <c r="S12" s="5">
        <v>10</v>
      </c>
      <c r="T12" s="5">
        <v>12</v>
      </c>
      <c r="U12" s="5">
        <v>0.31</v>
      </c>
      <c r="V12" s="5">
        <v>0.63</v>
      </c>
      <c r="W12" s="5">
        <v>0.08</v>
      </c>
      <c r="X12" s="5">
        <v>1.12</v>
      </c>
      <c r="Y12" s="5">
        <v>0.02</v>
      </c>
      <c r="Z12" s="5">
        <v>0.04</v>
      </c>
      <c r="AA12" s="5">
        <v>0.07</v>
      </c>
      <c r="AB12" s="5">
        <v>0.1</v>
      </c>
      <c r="AC12" s="5">
        <v>0</v>
      </c>
      <c r="AD12" s="5">
        <v>0</v>
      </c>
      <c r="AE12" s="5">
        <v>67.2</v>
      </c>
      <c r="AF12" s="5">
        <v>75.4</v>
      </c>
    </row>
    <row r="13" spans="1:32" ht="38.25" customHeight="1">
      <c r="A13" s="5">
        <v>338</v>
      </c>
      <c r="B13" s="16" t="s">
        <v>108</v>
      </c>
      <c r="C13" s="5">
        <v>0.15</v>
      </c>
      <c r="D13" s="5">
        <v>0.15</v>
      </c>
      <c r="E13" s="5">
        <v>0.6</v>
      </c>
      <c r="F13" s="5">
        <v>0.6</v>
      </c>
      <c r="G13" s="5"/>
      <c r="H13" s="5">
        <v>0</v>
      </c>
      <c r="I13" s="5">
        <v>0.6</v>
      </c>
      <c r="J13" s="5">
        <v>0.6</v>
      </c>
      <c r="K13" s="5">
        <v>0.4</v>
      </c>
      <c r="L13" s="5"/>
      <c r="M13" s="5">
        <v>14.7</v>
      </c>
      <c r="N13" s="5">
        <v>14.7</v>
      </c>
      <c r="O13" s="5">
        <v>70.3</v>
      </c>
      <c r="P13" s="5">
        <v>70.3</v>
      </c>
      <c r="Q13" s="5">
        <v>19</v>
      </c>
      <c r="R13" s="5">
        <v>19</v>
      </c>
      <c r="S13" s="5">
        <v>16</v>
      </c>
      <c r="T13" s="5">
        <v>16</v>
      </c>
      <c r="U13" s="5">
        <v>12</v>
      </c>
      <c r="V13" s="5">
        <v>12</v>
      </c>
      <c r="W13" s="5">
        <v>2.3</v>
      </c>
      <c r="X13" s="5">
        <v>2.3</v>
      </c>
      <c r="Y13" s="5">
        <v>0.02</v>
      </c>
      <c r="Z13" s="5">
        <v>0.02</v>
      </c>
      <c r="AA13" s="5">
        <v>0.03</v>
      </c>
      <c r="AB13" s="5">
        <v>0.03</v>
      </c>
      <c r="AC13" s="5">
        <v>5</v>
      </c>
      <c r="AD13" s="5">
        <v>5</v>
      </c>
      <c r="AE13" s="5">
        <v>0.1</v>
      </c>
      <c r="AF13" s="5">
        <v>0.1</v>
      </c>
    </row>
    <row r="14" spans="1:32" ht="43.5" customHeight="1">
      <c r="A14" s="73"/>
      <c r="B14" s="13" t="s">
        <v>25</v>
      </c>
      <c r="C14" s="15"/>
      <c r="D14" s="15"/>
      <c r="E14" s="15">
        <f aca="true" t="shared" si="0" ref="E14:AF14">SUM(E8:E13)</f>
        <v>20.6</v>
      </c>
      <c r="F14" s="15">
        <f t="shared" si="0"/>
        <v>26.130000000000003</v>
      </c>
      <c r="G14" s="19">
        <f t="shared" si="0"/>
        <v>0</v>
      </c>
      <c r="H14" s="15">
        <f t="shared" si="0"/>
        <v>4.07</v>
      </c>
      <c r="I14" s="15">
        <f t="shared" si="0"/>
        <v>15.97</v>
      </c>
      <c r="J14" s="15">
        <f t="shared" si="0"/>
        <v>19.880000000000003</v>
      </c>
      <c r="K14" s="15">
        <f t="shared" si="0"/>
        <v>23.4</v>
      </c>
      <c r="L14" s="19">
        <f t="shared" si="0"/>
        <v>0</v>
      </c>
      <c r="M14" s="15">
        <f t="shared" si="0"/>
        <v>112.05</v>
      </c>
      <c r="N14" s="15">
        <f t="shared" si="0"/>
        <v>131.18</v>
      </c>
      <c r="O14" s="15">
        <f t="shared" si="0"/>
        <v>576.71</v>
      </c>
      <c r="P14" s="15">
        <f t="shared" si="0"/>
        <v>709.68</v>
      </c>
      <c r="Q14" s="15">
        <f t="shared" si="0"/>
        <v>246.2</v>
      </c>
      <c r="R14" s="19">
        <f t="shared" si="0"/>
        <v>260.4</v>
      </c>
      <c r="S14" s="15">
        <f t="shared" si="0"/>
        <v>290.65</v>
      </c>
      <c r="T14" s="15">
        <f t="shared" si="0"/>
        <v>292.67</v>
      </c>
      <c r="U14" s="15">
        <f t="shared" si="0"/>
        <v>57.21</v>
      </c>
      <c r="V14" s="19">
        <f t="shared" si="0"/>
        <v>58.03</v>
      </c>
      <c r="W14" s="15">
        <f t="shared" si="0"/>
        <v>3.4</v>
      </c>
      <c r="X14" s="15">
        <f t="shared" si="0"/>
        <v>4.442</v>
      </c>
      <c r="Y14" s="15">
        <f t="shared" si="0"/>
        <v>0.12000000000000001</v>
      </c>
      <c r="Z14" s="15">
        <f t="shared" si="0"/>
        <v>0.142</v>
      </c>
      <c r="AA14" s="15">
        <f t="shared" si="0"/>
        <v>0.51</v>
      </c>
      <c r="AB14" s="15">
        <f t="shared" si="0"/>
        <v>0.542</v>
      </c>
      <c r="AC14" s="15">
        <f t="shared" si="0"/>
        <v>22.5</v>
      </c>
      <c r="AD14" s="15">
        <f t="shared" si="0"/>
        <v>22.5</v>
      </c>
      <c r="AE14" s="15">
        <f t="shared" si="0"/>
        <v>68.39999999999999</v>
      </c>
      <c r="AF14" s="15">
        <f t="shared" si="0"/>
        <v>78.3</v>
      </c>
    </row>
    <row r="15" spans="1:32" s="45" customFormat="1" ht="43.5" customHeight="1">
      <c r="A15" s="98" t="s">
        <v>26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87"/>
    </row>
    <row r="16" spans="1:32" ht="54" customHeight="1">
      <c r="A16" s="4">
        <v>29</v>
      </c>
      <c r="B16" s="16" t="s">
        <v>84</v>
      </c>
      <c r="C16" s="5">
        <v>200</v>
      </c>
      <c r="D16" s="5">
        <v>250</v>
      </c>
      <c r="E16" s="5">
        <v>1.4</v>
      </c>
      <c r="F16" s="5">
        <v>1.75</v>
      </c>
      <c r="G16" s="5">
        <v>1.4</v>
      </c>
      <c r="H16" s="5">
        <v>2.1</v>
      </c>
      <c r="I16" s="5">
        <v>3.91</v>
      </c>
      <c r="J16" s="5">
        <v>4.89</v>
      </c>
      <c r="K16" s="5">
        <v>4.1</v>
      </c>
      <c r="L16" s="5">
        <v>6.1</v>
      </c>
      <c r="M16" s="5">
        <v>6.79</v>
      </c>
      <c r="N16" s="5">
        <v>8.49</v>
      </c>
      <c r="O16" s="5">
        <v>67.8</v>
      </c>
      <c r="P16" s="5">
        <v>84.75</v>
      </c>
      <c r="Q16" s="5">
        <v>39</v>
      </c>
      <c r="R16" s="5">
        <v>59</v>
      </c>
      <c r="S16" s="5">
        <v>38</v>
      </c>
      <c r="T16" s="5">
        <v>57</v>
      </c>
      <c r="U16" s="5">
        <v>16</v>
      </c>
      <c r="V16" s="5">
        <v>24</v>
      </c>
      <c r="W16" s="5">
        <v>0.7</v>
      </c>
      <c r="X16" s="5">
        <v>1.1</v>
      </c>
      <c r="Y16" s="5">
        <v>0.04</v>
      </c>
      <c r="Z16" s="5">
        <v>0.06</v>
      </c>
      <c r="AA16" s="5">
        <v>0.06</v>
      </c>
      <c r="AB16" s="5">
        <v>0.09</v>
      </c>
      <c r="AC16" s="5">
        <v>12.9</v>
      </c>
      <c r="AD16" s="5">
        <v>19.4</v>
      </c>
      <c r="AE16" s="5">
        <v>0.3</v>
      </c>
      <c r="AF16" s="5">
        <v>0.5</v>
      </c>
    </row>
    <row r="17" spans="1:33" ht="36.75" customHeight="1">
      <c r="A17" s="5">
        <v>35</v>
      </c>
      <c r="B17" s="16" t="s">
        <v>78</v>
      </c>
      <c r="C17" s="5">
        <v>210</v>
      </c>
      <c r="D17" s="5">
        <v>260</v>
      </c>
      <c r="E17" s="22">
        <v>20.3</v>
      </c>
      <c r="F17" s="22">
        <v>25.38</v>
      </c>
      <c r="G17" s="22">
        <v>14.17</v>
      </c>
      <c r="H17" s="22">
        <v>17.74</v>
      </c>
      <c r="I17" s="22">
        <v>17</v>
      </c>
      <c r="J17" s="22">
        <v>21.25</v>
      </c>
      <c r="K17" s="22">
        <v>0.49</v>
      </c>
      <c r="L17" s="22">
        <v>0.67</v>
      </c>
      <c r="M17" s="22">
        <v>35.69</v>
      </c>
      <c r="N17" s="22">
        <v>44.61</v>
      </c>
      <c r="O17" s="22">
        <v>377</v>
      </c>
      <c r="P17" s="22">
        <v>471.25</v>
      </c>
      <c r="Q17" s="22">
        <v>28.5</v>
      </c>
      <c r="R17" s="22">
        <v>35.59</v>
      </c>
      <c r="S17" s="22">
        <v>135.2</v>
      </c>
      <c r="T17" s="22">
        <v>155.3</v>
      </c>
      <c r="U17" s="22">
        <v>14.4</v>
      </c>
      <c r="V17" s="22">
        <v>14.4</v>
      </c>
      <c r="W17" s="22">
        <v>1.5</v>
      </c>
      <c r="X17" s="22">
        <v>1.9</v>
      </c>
      <c r="Y17" s="22">
        <v>0.06</v>
      </c>
      <c r="Z17" s="22">
        <v>0.07</v>
      </c>
      <c r="AA17" s="22">
        <v>0.01</v>
      </c>
      <c r="AB17" s="22">
        <v>0.02</v>
      </c>
      <c r="AC17" s="22">
        <v>1.5</v>
      </c>
      <c r="AD17" s="22">
        <v>1.67</v>
      </c>
      <c r="AE17" s="22">
        <v>1.6</v>
      </c>
      <c r="AF17" s="22">
        <v>1.93</v>
      </c>
      <c r="AG17" s="5"/>
    </row>
    <row r="18" spans="1:32" ht="33" customHeight="1" hidden="1">
      <c r="A18" s="5">
        <v>8</v>
      </c>
      <c r="B18" s="16" t="s">
        <v>75</v>
      </c>
      <c r="C18" s="5">
        <v>200</v>
      </c>
      <c r="D18" s="5">
        <v>200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20.2</v>
      </c>
      <c r="N18" s="5">
        <v>20.2</v>
      </c>
      <c r="O18" s="5">
        <v>92</v>
      </c>
      <c r="P18" s="5">
        <v>92</v>
      </c>
      <c r="Q18" s="5">
        <v>14</v>
      </c>
      <c r="R18" s="5">
        <v>14</v>
      </c>
      <c r="S18" s="5">
        <v>14</v>
      </c>
      <c r="T18" s="5">
        <v>14</v>
      </c>
      <c r="U18" s="5">
        <v>8</v>
      </c>
      <c r="V18" s="5">
        <v>8</v>
      </c>
      <c r="W18" s="5">
        <v>2.8</v>
      </c>
      <c r="X18" s="5">
        <v>2.8</v>
      </c>
      <c r="Y18" s="5">
        <v>0.022</v>
      </c>
      <c r="Z18" s="5">
        <v>0.022</v>
      </c>
      <c r="AA18" s="5">
        <v>0.022</v>
      </c>
      <c r="AB18" s="5">
        <v>0.022</v>
      </c>
      <c r="AC18" s="5">
        <v>4</v>
      </c>
      <c r="AD18" s="5">
        <v>4</v>
      </c>
      <c r="AE18" s="5">
        <v>0.2</v>
      </c>
      <c r="AF18" s="5">
        <v>0.2</v>
      </c>
    </row>
    <row r="19" spans="1:32" ht="48" customHeight="1">
      <c r="A19" s="73" t="s">
        <v>103</v>
      </c>
      <c r="B19" s="16" t="s">
        <v>102</v>
      </c>
      <c r="C19" s="5">
        <v>40</v>
      </c>
      <c r="D19" s="5">
        <v>50</v>
      </c>
      <c r="E19" s="5">
        <v>2.24</v>
      </c>
      <c r="F19" s="5">
        <v>3.07</v>
      </c>
      <c r="G19" s="5"/>
      <c r="H19" s="5"/>
      <c r="I19" s="5">
        <v>0.8</v>
      </c>
      <c r="J19" s="5">
        <v>1.07</v>
      </c>
      <c r="K19" s="5"/>
      <c r="L19" s="5"/>
      <c r="M19" s="5">
        <v>16.7</v>
      </c>
      <c r="N19" s="5">
        <v>20.9</v>
      </c>
      <c r="O19" s="5">
        <v>85.7</v>
      </c>
      <c r="P19" s="5">
        <v>107.2</v>
      </c>
      <c r="Q19" s="5">
        <v>9.2</v>
      </c>
      <c r="R19" s="5">
        <v>13.8</v>
      </c>
      <c r="S19" s="5">
        <v>42.4</v>
      </c>
      <c r="T19" s="5">
        <v>63.6</v>
      </c>
      <c r="U19" s="5">
        <v>10</v>
      </c>
      <c r="V19" s="5">
        <v>15</v>
      </c>
      <c r="W19" s="5">
        <v>1.24</v>
      </c>
      <c r="X19" s="5">
        <v>1.86</v>
      </c>
      <c r="Y19" s="5">
        <v>0.04</v>
      </c>
      <c r="Z19" s="5">
        <v>0.07</v>
      </c>
      <c r="AA19" s="5">
        <v>0.04</v>
      </c>
      <c r="AB19" s="5">
        <v>0.05</v>
      </c>
      <c r="AC19" s="5">
        <v>0</v>
      </c>
      <c r="AD19" s="5">
        <v>0</v>
      </c>
      <c r="AE19" s="5">
        <v>1.2</v>
      </c>
      <c r="AF19" s="5">
        <v>1.82</v>
      </c>
    </row>
    <row r="20" spans="1:32" ht="33.75" customHeight="1">
      <c r="A20" s="5">
        <v>8</v>
      </c>
      <c r="B20" s="16" t="s">
        <v>27</v>
      </c>
      <c r="C20" s="5">
        <v>200</v>
      </c>
      <c r="D20" s="5">
        <v>200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20.2</v>
      </c>
      <c r="N20" s="5">
        <v>20.2</v>
      </c>
      <c r="O20" s="5">
        <v>92</v>
      </c>
      <c r="P20" s="5">
        <v>92</v>
      </c>
      <c r="Q20" s="5">
        <v>14</v>
      </c>
      <c r="R20" s="5">
        <v>14</v>
      </c>
      <c r="S20" s="5">
        <v>14</v>
      </c>
      <c r="T20" s="5">
        <v>14</v>
      </c>
      <c r="U20" s="5">
        <v>8</v>
      </c>
      <c r="V20" s="5">
        <v>8</v>
      </c>
      <c r="W20" s="5">
        <v>2.8</v>
      </c>
      <c r="X20" s="5">
        <v>2.8</v>
      </c>
      <c r="Y20" s="5">
        <v>0.022</v>
      </c>
      <c r="Z20" s="5">
        <v>0.022</v>
      </c>
      <c r="AA20" s="5">
        <v>0.022</v>
      </c>
      <c r="AB20" s="5">
        <v>0.022</v>
      </c>
      <c r="AC20" s="5">
        <v>4</v>
      </c>
      <c r="AD20" s="5">
        <v>4</v>
      </c>
      <c r="AE20" s="5">
        <v>0.2</v>
      </c>
      <c r="AF20" s="5">
        <v>0.2</v>
      </c>
    </row>
    <row r="21" spans="1:32" ht="33.75" customHeight="1">
      <c r="A21" s="74">
        <v>10</v>
      </c>
      <c r="B21" s="24" t="s">
        <v>135</v>
      </c>
      <c r="C21" s="75">
        <v>30</v>
      </c>
      <c r="D21" s="75">
        <v>30</v>
      </c>
      <c r="E21" s="27">
        <v>1.3</v>
      </c>
      <c r="F21" s="27">
        <v>1.3</v>
      </c>
      <c r="G21" s="27">
        <v>3.11</v>
      </c>
      <c r="H21" s="27">
        <v>3.11</v>
      </c>
      <c r="I21" s="27">
        <v>5.4</v>
      </c>
      <c r="J21" s="27">
        <v>5.4</v>
      </c>
      <c r="K21" s="27">
        <v>5</v>
      </c>
      <c r="L21" s="27">
        <v>5</v>
      </c>
      <c r="M21" s="27">
        <v>18.9</v>
      </c>
      <c r="N21" s="27">
        <v>18.9</v>
      </c>
      <c r="O21" s="27">
        <v>129</v>
      </c>
      <c r="P21" s="27">
        <v>129</v>
      </c>
      <c r="Q21" s="27">
        <v>12.87</v>
      </c>
      <c r="R21" s="27">
        <v>12.87</v>
      </c>
      <c r="S21" s="27">
        <v>32</v>
      </c>
      <c r="T21" s="27">
        <v>32</v>
      </c>
      <c r="U21" s="27">
        <v>20</v>
      </c>
      <c r="V21" s="27">
        <v>20</v>
      </c>
      <c r="W21" s="27">
        <v>0.04</v>
      </c>
      <c r="X21" s="27">
        <v>0.04</v>
      </c>
      <c r="Y21" s="27">
        <v>0.09</v>
      </c>
      <c r="Z21" s="27">
        <v>0.09</v>
      </c>
      <c r="AA21" s="27">
        <v>2.3</v>
      </c>
      <c r="AB21" s="27">
        <v>2.3</v>
      </c>
      <c r="AC21" s="27">
        <v>0.8</v>
      </c>
      <c r="AD21" s="27">
        <v>0.8</v>
      </c>
      <c r="AE21" s="27">
        <v>1.2</v>
      </c>
      <c r="AF21" s="27">
        <v>1.2</v>
      </c>
    </row>
    <row r="22" spans="1:32" ht="47.25" customHeight="1">
      <c r="A22" s="40"/>
      <c r="B22" s="29" t="s">
        <v>25</v>
      </c>
      <c r="C22" s="15"/>
      <c r="D22" s="15"/>
      <c r="E22" s="31">
        <f aca="true" t="shared" si="1" ref="E22:M22">E16+E17+E18+E19+E20+E21</f>
        <v>25.24</v>
      </c>
      <c r="F22" s="31">
        <f t="shared" si="1"/>
        <v>31.5</v>
      </c>
      <c r="G22" s="31">
        <f t="shared" si="1"/>
        <v>18.68</v>
      </c>
      <c r="H22" s="31">
        <f t="shared" si="1"/>
        <v>22.95</v>
      </c>
      <c r="I22" s="31">
        <f t="shared" si="1"/>
        <v>27.11</v>
      </c>
      <c r="J22" s="31">
        <f t="shared" si="1"/>
        <v>32.61</v>
      </c>
      <c r="K22" s="31">
        <f t="shared" si="1"/>
        <v>9.59</v>
      </c>
      <c r="L22" s="31">
        <f t="shared" si="1"/>
        <v>11.77</v>
      </c>
      <c r="M22" s="31">
        <f t="shared" si="1"/>
        <v>118.47999999999999</v>
      </c>
      <c r="N22" s="31">
        <f>N16+N18+N19+N20+N21</f>
        <v>88.69</v>
      </c>
      <c r="O22" s="31">
        <f aca="true" t="shared" si="2" ref="O22:AF22">O16+O17+O18+O19+O20+O21</f>
        <v>843.5</v>
      </c>
      <c r="P22" s="31">
        <f t="shared" si="2"/>
        <v>976.2</v>
      </c>
      <c r="Q22" s="31">
        <f t="shared" si="2"/>
        <v>117.57000000000001</v>
      </c>
      <c r="R22" s="31">
        <f t="shared" si="2"/>
        <v>149.26</v>
      </c>
      <c r="S22" s="31">
        <f t="shared" si="2"/>
        <v>275.6</v>
      </c>
      <c r="T22" s="31">
        <f t="shared" si="2"/>
        <v>335.90000000000003</v>
      </c>
      <c r="U22" s="31">
        <f t="shared" si="2"/>
        <v>76.4</v>
      </c>
      <c r="V22" s="31">
        <f t="shared" si="2"/>
        <v>89.4</v>
      </c>
      <c r="W22" s="31">
        <f t="shared" si="2"/>
        <v>9.079999999999998</v>
      </c>
      <c r="X22" s="31">
        <f t="shared" si="2"/>
        <v>10.5</v>
      </c>
      <c r="Y22" s="31">
        <f t="shared" si="2"/>
        <v>0.274</v>
      </c>
      <c r="Z22" s="31">
        <f t="shared" si="2"/>
        <v>0.33399999999999996</v>
      </c>
      <c r="AA22" s="31">
        <f t="shared" si="2"/>
        <v>2.4539999999999997</v>
      </c>
      <c r="AB22" s="31">
        <f t="shared" si="2"/>
        <v>2.504</v>
      </c>
      <c r="AC22" s="31">
        <f t="shared" si="2"/>
        <v>23.2</v>
      </c>
      <c r="AD22" s="31">
        <f t="shared" si="2"/>
        <v>29.87</v>
      </c>
      <c r="AE22" s="31">
        <f t="shared" si="2"/>
        <v>4.7</v>
      </c>
      <c r="AF22" s="31">
        <f t="shared" si="2"/>
        <v>5.8500000000000005</v>
      </c>
    </row>
    <row r="23" spans="1:32" ht="74.25" customHeight="1">
      <c r="A23" s="5"/>
      <c r="B23" s="63" t="s">
        <v>32</v>
      </c>
      <c r="C23" s="15"/>
      <c r="D23" s="15"/>
      <c r="E23" s="15">
        <f>E14+E22</f>
        <v>45.84</v>
      </c>
      <c r="F23" s="15">
        <f>F14+F22</f>
        <v>57.63</v>
      </c>
      <c r="G23" s="19">
        <f>G14+G22</f>
        <v>18.68</v>
      </c>
      <c r="H23" s="15">
        <f>H14+H22</f>
        <v>27.02</v>
      </c>
      <c r="I23" s="15">
        <f>I22+I14</f>
        <v>43.08</v>
      </c>
      <c r="J23" s="15">
        <f>K14+K22</f>
        <v>32.989999999999995</v>
      </c>
      <c r="K23" s="15">
        <f aca="true" t="shared" si="3" ref="K23:AF23">K14+K22</f>
        <v>32.989999999999995</v>
      </c>
      <c r="L23" s="19">
        <f t="shared" si="3"/>
        <v>11.77</v>
      </c>
      <c r="M23" s="15">
        <f t="shared" si="3"/>
        <v>230.52999999999997</v>
      </c>
      <c r="N23" s="15">
        <f t="shared" si="3"/>
        <v>219.87</v>
      </c>
      <c r="O23" s="15">
        <f t="shared" si="3"/>
        <v>1420.21</v>
      </c>
      <c r="P23" s="15">
        <f t="shared" si="3"/>
        <v>1685.88</v>
      </c>
      <c r="Q23" s="15">
        <f t="shared" si="3"/>
        <v>363.77</v>
      </c>
      <c r="R23" s="19">
        <f t="shared" si="3"/>
        <v>409.65999999999997</v>
      </c>
      <c r="S23" s="15">
        <f t="shared" si="3"/>
        <v>566.25</v>
      </c>
      <c r="T23" s="15">
        <f t="shared" si="3"/>
        <v>628.57</v>
      </c>
      <c r="U23" s="31">
        <f t="shared" si="3"/>
        <v>133.61</v>
      </c>
      <c r="V23" s="31">
        <f t="shared" si="3"/>
        <v>147.43</v>
      </c>
      <c r="W23" s="31">
        <f t="shared" si="3"/>
        <v>12.479999999999999</v>
      </c>
      <c r="X23" s="31">
        <f t="shared" si="3"/>
        <v>14.942</v>
      </c>
      <c r="Y23" s="15">
        <f t="shared" si="3"/>
        <v>0.394</v>
      </c>
      <c r="Z23" s="15">
        <f t="shared" si="3"/>
        <v>0.476</v>
      </c>
      <c r="AA23" s="15">
        <f t="shared" si="3"/>
        <v>2.9639999999999995</v>
      </c>
      <c r="AB23" s="15">
        <f t="shared" si="3"/>
        <v>3.0460000000000003</v>
      </c>
      <c r="AC23" s="15">
        <f t="shared" si="3"/>
        <v>45.7</v>
      </c>
      <c r="AD23" s="15">
        <f t="shared" si="3"/>
        <v>52.370000000000005</v>
      </c>
      <c r="AE23" s="15">
        <f t="shared" si="3"/>
        <v>73.1</v>
      </c>
      <c r="AF23" s="15">
        <f t="shared" si="3"/>
        <v>84.14999999999999</v>
      </c>
    </row>
    <row r="24" spans="1:15" ht="15.75">
      <c r="A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selectLockedCells="1" selectUnlockedCells="1"/>
  <mergeCells count="30">
    <mergeCell ref="B1:AF1"/>
    <mergeCell ref="A2:AF2"/>
    <mergeCell ref="A3:AF3"/>
    <mergeCell ref="A4:A7"/>
    <mergeCell ref="B4:B7"/>
    <mergeCell ref="C4:D4"/>
    <mergeCell ref="E4:N4"/>
    <mergeCell ref="O4:P4"/>
    <mergeCell ref="Q4:X4"/>
    <mergeCell ref="Y4:AF4"/>
    <mergeCell ref="S5:T6"/>
    <mergeCell ref="U5:V6"/>
    <mergeCell ref="W5:X6"/>
    <mergeCell ref="Y5:Z6"/>
    <mergeCell ref="C5:C7"/>
    <mergeCell ref="D5:D7"/>
    <mergeCell ref="E5:H5"/>
    <mergeCell ref="I5:L5"/>
    <mergeCell ref="M5:N6"/>
    <mergeCell ref="O5:O7"/>
    <mergeCell ref="A15:AF15"/>
    <mergeCell ref="AA5:AB6"/>
    <mergeCell ref="AC5:AD6"/>
    <mergeCell ref="AE5:AF6"/>
    <mergeCell ref="E6:F6"/>
    <mergeCell ref="G6:H6"/>
    <mergeCell ref="I6:J6"/>
    <mergeCell ref="K6:L6"/>
    <mergeCell ref="P5:P7"/>
    <mergeCell ref="Q5:R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</cp:lastModifiedBy>
  <cp:lastPrinted>2022-10-16T14:08:42Z</cp:lastPrinted>
  <dcterms:modified xsi:type="dcterms:W3CDTF">2022-11-02T03:16:37Z</dcterms:modified>
  <cp:category/>
  <cp:version/>
  <cp:contentType/>
  <cp:contentStatus/>
</cp:coreProperties>
</file>